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13_ncr:8001_{B5051CA1-8AE5-4FDB-B23A-73A09E33F130}" xr6:coauthVersionLast="45" xr6:coauthVersionMax="45" xr10:uidLastSave="{00000000-0000-0000-0000-000000000000}"/>
  <workbookProtection workbookPassword="E021" lockStructure="1"/>
  <bookViews>
    <workbookView xWindow="-108" yWindow="-108" windowWidth="23256" windowHeight="12576" tabRatio="693" firstSheet="4" activeTab="5" xr2:uid="{00000000-000D-0000-FFFF-FFFF00000000}"/>
  </bookViews>
  <sheets>
    <sheet name="Instructions" sheetId="68" r:id="rId1"/>
    <sheet name="List of ineligible ITC" sheetId="59" r:id="rId2"/>
    <sheet name="Outward Details" sheetId="44" r:id="rId3"/>
    <sheet name="Amendments in FY 2018-19" sheetId="64" r:id="rId4"/>
    <sheet name="Amendments in FY 2019-20" sheetId="66" r:id="rId5"/>
    <sheet name="ITC Availed" sheetId="60" r:id="rId6"/>
    <sheet name="ITC Reversed" sheetId="61" r:id="rId7"/>
    <sheet name="Other Information" sheetId="67" r:id="rId8"/>
    <sheet name="GSTR 3B Details" sheetId="39" r:id="rId9"/>
    <sheet name="GSTR1 Details" sheetId="40" r:id="rId10"/>
    <sheet name="Sheet2" sheetId="11" state="hidden" r:id="rId11"/>
    <sheet name="Sheet3" sheetId="12" state="hidden" r:id="rId12"/>
    <sheet name="Sheet4" sheetId="13" state="hidden" r:id="rId13"/>
    <sheet name="Sheet6" sheetId="14" state="hidden" r:id="rId14"/>
    <sheet name="Sheet7" sheetId="15" state="hidden" r:id="rId15"/>
    <sheet name="GSTR 9" sheetId="54" r:id="rId16"/>
    <sheet name="Comparison - Taxable" sheetId="55" r:id="rId17"/>
    <sheet name="Comparison - RCM" sheetId="53" r:id="rId18"/>
  </sheets>
  <definedNames>
    <definedName name="_xlnm._FilterDatabase" localSheetId="5" hidden="1">'ITC Availed'!$A$103:$R$105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53" l="1"/>
  <c r="C19" i="53"/>
  <c r="C21" i="53" s="1"/>
  <c r="D28" i="44"/>
  <c r="C28" i="44"/>
  <c r="B28" i="44"/>
  <c r="F20" i="53" l="1"/>
  <c r="E20" i="53"/>
  <c r="D20" i="53"/>
  <c r="F26" i="53"/>
  <c r="E26" i="53"/>
  <c r="D26" i="53"/>
  <c r="C26" i="53"/>
  <c r="F32" i="53"/>
  <c r="E32" i="53"/>
  <c r="D32" i="53"/>
  <c r="C32" i="53"/>
  <c r="B32" i="53"/>
  <c r="B26" i="53"/>
  <c r="B20" i="53"/>
  <c r="F31" i="53"/>
  <c r="F33" i="53" s="1"/>
  <c r="E31" i="53"/>
  <c r="D31" i="53"/>
  <c r="C31" i="53"/>
  <c r="F25" i="53"/>
  <c r="F27" i="53" s="1"/>
  <c r="E25" i="53"/>
  <c r="E27" i="53" s="1"/>
  <c r="D25" i="53"/>
  <c r="C25" i="53"/>
  <c r="F19" i="53"/>
  <c r="E19" i="53"/>
  <c r="D19" i="53"/>
  <c r="D33" i="53"/>
  <c r="D21" i="53"/>
  <c r="Q16" i="55"/>
  <c r="O16" i="55"/>
  <c r="M16" i="55"/>
  <c r="K16" i="55"/>
  <c r="Q15" i="55"/>
  <c r="O15" i="55"/>
  <c r="M15" i="55"/>
  <c r="K15" i="55"/>
  <c r="Q14" i="55"/>
  <c r="O14" i="55"/>
  <c r="M14" i="55"/>
  <c r="K14" i="55"/>
  <c r="I14" i="55"/>
  <c r="D46" i="55"/>
  <c r="N46" i="55" s="1"/>
  <c r="Q49" i="55"/>
  <c r="O49" i="55"/>
  <c r="M49" i="55"/>
  <c r="K49" i="55"/>
  <c r="I49" i="55"/>
  <c r="Q48" i="55"/>
  <c r="O48" i="55"/>
  <c r="M48" i="55"/>
  <c r="K48" i="55"/>
  <c r="I48" i="55"/>
  <c r="Q47" i="55"/>
  <c r="O47" i="55"/>
  <c r="M47" i="55"/>
  <c r="K47" i="55"/>
  <c r="I47" i="55"/>
  <c r="Q39" i="55"/>
  <c r="O39" i="55"/>
  <c r="M39" i="55"/>
  <c r="K39" i="55"/>
  <c r="I39" i="55"/>
  <c r="Q38" i="55"/>
  <c r="O38" i="55"/>
  <c r="M38" i="55"/>
  <c r="K38" i="55"/>
  <c r="I38" i="55"/>
  <c r="Q37" i="55"/>
  <c r="O37" i="55"/>
  <c r="M37" i="55"/>
  <c r="K37" i="55"/>
  <c r="I37" i="55"/>
  <c r="Q29" i="55"/>
  <c r="O29" i="55"/>
  <c r="M29" i="55"/>
  <c r="K29" i="55"/>
  <c r="I29" i="55"/>
  <c r="Q28" i="55"/>
  <c r="O28" i="55"/>
  <c r="M28" i="55"/>
  <c r="K28" i="55"/>
  <c r="I28" i="55"/>
  <c r="Q27" i="55"/>
  <c r="O27" i="55"/>
  <c r="M27" i="55"/>
  <c r="K27" i="55"/>
  <c r="I27" i="55"/>
  <c r="E271" i="44"/>
  <c r="E270" i="44"/>
  <c r="E269" i="44"/>
  <c r="E268" i="44"/>
  <c r="E267" i="44"/>
  <c r="E266" i="44"/>
  <c r="E265" i="44"/>
  <c r="E264" i="44"/>
  <c r="E263" i="44"/>
  <c r="E262" i="44"/>
  <c r="E44" i="55" s="1"/>
  <c r="P44" i="55" s="1"/>
  <c r="E261" i="44"/>
  <c r="E34" i="55" s="1"/>
  <c r="P34" i="55" s="1"/>
  <c r="C271" i="44"/>
  <c r="C270" i="44"/>
  <c r="C269" i="44"/>
  <c r="C268" i="44"/>
  <c r="C267" i="44"/>
  <c r="C266" i="44"/>
  <c r="C265" i="44"/>
  <c r="C264" i="44"/>
  <c r="C263" i="44"/>
  <c r="C262" i="44"/>
  <c r="C44" i="55" s="1"/>
  <c r="C261" i="44"/>
  <c r="C34" i="55" s="1"/>
  <c r="E260" i="44"/>
  <c r="C260" i="44"/>
  <c r="F181" i="44"/>
  <c r="F180" i="44"/>
  <c r="F179" i="44"/>
  <c r="F178" i="44"/>
  <c r="F76" i="40"/>
  <c r="F45" i="55" s="1"/>
  <c r="E76" i="40"/>
  <c r="E45" i="55" s="1"/>
  <c r="P45" i="55" s="1"/>
  <c r="D76" i="40"/>
  <c r="D45" i="55" s="1"/>
  <c r="C76" i="40"/>
  <c r="C45" i="55" s="1"/>
  <c r="B76" i="40"/>
  <c r="B45" i="55" s="1"/>
  <c r="F50" i="40"/>
  <c r="F35" i="55" s="1"/>
  <c r="E50" i="40"/>
  <c r="E35" i="55" s="1"/>
  <c r="P35" i="55" s="1"/>
  <c r="D50" i="40"/>
  <c r="D35" i="55" s="1"/>
  <c r="C50" i="40"/>
  <c r="C35" i="55" s="1"/>
  <c r="B50" i="40"/>
  <c r="B35" i="55" s="1"/>
  <c r="F24" i="40"/>
  <c r="F25" i="55" s="1"/>
  <c r="E24" i="40"/>
  <c r="E25" i="55" s="1"/>
  <c r="D24" i="40"/>
  <c r="D25" i="55" s="1"/>
  <c r="D29" i="55" s="1"/>
  <c r="C24" i="40"/>
  <c r="C25" i="55" s="1"/>
  <c r="B24" i="40"/>
  <c r="B25" i="55" s="1"/>
  <c r="H334" i="39"/>
  <c r="H333" i="39"/>
  <c r="H332" i="39"/>
  <c r="H331" i="39"/>
  <c r="B334" i="39"/>
  <c r="B333" i="39"/>
  <c r="B332" i="39"/>
  <c r="B331" i="39"/>
  <c r="J329" i="39"/>
  <c r="I329" i="39"/>
  <c r="H329" i="39"/>
  <c r="F329" i="39"/>
  <c r="J328" i="39"/>
  <c r="I328" i="39"/>
  <c r="H328" i="39"/>
  <c r="F328" i="39"/>
  <c r="E328" i="39"/>
  <c r="C328" i="39"/>
  <c r="J327" i="39"/>
  <c r="I327" i="39"/>
  <c r="H327" i="39"/>
  <c r="F327" i="39"/>
  <c r="D327" i="39"/>
  <c r="C327" i="39"/>
  <c r="J326" i="39"/>
  <c r="I326" i="39"/>
  <c r="H326" i="39"/>
  <c r="F326" i="39"/>
  <c r="E326" i="39"/>
  <c r="D326" i="39"/>
  <c r="C326" i="39"/>
  <c r="B329" i="39"/>
  <c r="B328" i="39"/>
  <c r="B327" i="39"/>
  <c r="B326" i="39"/>
  <c r="F321" i="39"/>
  <c r="E321" i="39"/>
  <c r="D321" i="39"/>
  <c r="C321" i="39"/>
  <c r="F320" i="39"/>
  <c r="E320" i="39"/>
  <c r="D320" i="39"/>
  <c r="C320" i="39"/>
  <c r="F317" i="39"/>
  <c r="E317" i="39"/>
  <c r="D317" i="39"/>
  <c r="C317" i="39"/>
  <c r="C315" i="39"/>
  <c r="F314" i="39"/>
  <c r="E314" i="39"/>
  <c r="D314" i="39"/>
  <c r="C314" i="39"/>
  <c r="B318" i="39"/>
  <c r="B317" i="39"/>
  <c r="B316" i="39"/>
  <c r="B315" i="39"/>
  <c r="B314" i="39"/>
  <c r="F72" i="39"/>
  <c r="E72" i="39"/>
  <c r="D72" i="39"/>
  <c r="C72" i="39"/>
  <c r="F69" i="39"/>
  <c r="F46" i="55" s="1"/>
  <c r="R46" i="55" s="1"/>
  <c r="E69" i="39"/>
  <c r="E46" i="55" s="1"/>
  <c r="P46" i="55" s="1"/>
  <c r="D69" i="39"/>
  <c r="C69" i="39"/>
  <c r="C46" i="55" s="1"/>
  <c r="L46" i="55" s="1"/>
  <c r="B69" i="39"/>
  <c r="B46" i="55" s="1"/>
  <c r="J46" i="55" s="1"/>
  <c r="F47" i="39"/>
  <c r="E47" i="39"/>
  <c r="D47" i="39"/>
  <c r="C47" i="39"/>
  <c r="F44" i="39"/>
  <c r="F36" i="55" s="1"/>
  <c r="R36" i="55" s="1"/>
  <c r="E44" i="39"/>
  <c r="E36" i="55" s="1"/>
  <c r="D44" i="39"/>
  <c r="D36" i="55" s="1"/>
  <c r="N36" i="55" s="1"/>
  <c r="C44" i="39"/>
  <c r="C36" i="55" s="1"/>
  <c r="L36" i="55" s="1"/>
  <c r="B44" i="39"/>
  <c r="B36" i="55" s="1"/>
  <c r="J36" i="55" s="1"/>
  <c r="F22" i="39"/>
  <c r="E22" i="39"/>
  <c r="D22" i="39"/>
  <c r="C22" i="39"/>
  <c r="F19" i="39"/>
  <c r="E19" i="39"/>
  <c r="E26" i="55" s="1"/>
  <c r="P26" i="55" s="1"/>
  <c r="D19" i="39"/>
  <c r="D26" i="55" s="1"/>
  <c r="C19" i="39"/>
  <c r="C26" i="55" s="1"/>
  <c r="B19" i="39"/>
  <c r="F316" i="61"/>
  <c r="F317" i="61"/>
  <c r="F318" i="61"/>
  <c r="F319" i="61"/>
  <c r="F320" i="61"/>
  <c r="F321" i="61"/>
  <c r="F322" i="61"/>
  <c r="F323" i="61"/>
  <c r="F324" i="61"/>
  <c r="F325" i="61"/>
  <c r="F326" i="61"/>
  <c r="F327" i="61"/>
  <c r="F328" i="61"/>
  <c r="F329" i="61"/>
  <c r="F330" i="61"/>
  <c r="F331" i="61"/>
  <c r="E316" i="61"/>
  <c r="E317" i="61"/>
  <c r="E318" i="61"/>
  <c r="E319" i="61"/>
  <c r="E320" i="61"/>
  <c r="E321" i="61"/>
  <c r="E322" i="61"/>
  <c r="E323" i="61"/>
  <c r="E324" i="61"/>
  <c r="E325" i="61"/>
  <c r="E326" i="61"/>
  <c r="E327" i="61"/>
  <c r="E328" i="61"/>
  <c r="E329" i="61"/>
  <c r="E330" i="61"/>
  <c r="E331" i="61"/>
  <c r="D316" i="61"/>
  <c r="D317" i="61"/>
  <c r="D318" i="61"/>
  <c r="D319" i="61"/>
  <c r="D320" i="61"/>
  <c r="D321" i="61"/>
  <c r="D322" i="61"/>
  <c r="D323" i="61"/>
  <c r="D324" i="61"/>
  <c r="D325" i="61"/>
  <c r="D326" i="61"/>
  <c r="D327" i="61"/>
  <c r="D328" i="61"/>
  <c r="D329" i="61"/>
  <c r="D330" i="61"/>
  <c r="D331" i="61"/>
  <c r="F315" i="61"/>
  <c r="E315" i="61"/>
  <c r="D315" i="61"/>
  <c r="C331" i="61"/>
  <c r="C330" i="61"/>
  <c r="C329" i="61"/>
  <c r="C328" i="61"/>
  <c r="C327" i="61"/>
  <c r="C326" i="61"/>
  <c r="C325" i="61"/>
  <c r="C324" i="61"/>
  <c r="C323" i="61"/>
  <c r="C322" i="61"/>
  <c r="C321" i="61"/>
  <c r="C320" i="61"/>
  <c r="C319" i="61"/>
  <c r="C318" i="61"/>
  <c r="C317" i="61"/>
  <c r="C316" i="61"/>
  <c r="C315" i="61"/>
  <c r="F83" i="61"/>
  <c r="E83" i="61"/>
  <c r="D83" i="61"/>
  <c r="C83" i="61"/>
  <c r="F82" i="61"/>
  <c r="F84" i="61" s="1"/>
  <c r="E82" i="61"/>
  <c r="D82" i="61"/>
  <c r="C82" i="61"/>
  <c r="C84" i="61" s="1"/>
  <c r="F58" i="61"/>
  <c r="E58" i="61"/>
  <c r="D58" i="61"/>
  <c r="C58" i="61"/>
  <c r="F57" i="61"/>
  <c r="F59" i="61" s="1"/>
  <c r="E57" i="61"/>
  <c r="D57" i="61"/>
  <c r="C57" i="61"/>
  <c r="C59" i="61" s="1"/>
  <c r="F33" i="61"/>
  <c r="E33" i="61"/>
  <c r="D33" i="61"/>
  <c r="C33" i="61"/>
  <c r="F32" i="61"/>
  <c r="F34" i="61" s="1"/>
  <c r="E32" i="61"/>
  <c r="D32" i="61"/>
  <c r="C32" i="61"/>
  <c r="C34" i="61" s="1"/>
  <c r="C395" i="60"/>
  <c r="C394" i="60"/>
  <c r="C393" i="60"/>
  <c r="C392" i="60"/>
  <c r="C391" i="60"/>
  <c r="C390" i="60"/>
  <c r="C389" i="60"/>
  <c r="C388" i="60"/>
  <c r="C387" i="60"/>
  <c r="C386" i="60"/>
  <c r="C385" i="60"/>
  <c r="C380" i="60"/>
  <c r="C379" i="60"/>
  <c r="C378" i="60"/>
  <c r="C377" i="60"/>
  <c r="C376" i="60"/>
  <c r="C375" i="60"/>
  <c r="O15" i="60"/>
  <c r="N98" i="60"/>
  <c r="M98" i="60"/>
  <c r="L98" i="60"/>
  <c r="K98" i="60"/>
  <c r="J98" i="60"/>
  <c r="I98" i="60"/>
  <c r="H98" i="60"/>
  <c r="G98" i="60"/>
  <c r="F98" i="60"/>
  <c r="E98" i="60"/>
  <c r="D98" i="60"/>
  <c r="C98" i="60"/>
  <c r="N97" i="60"/>
  <c r="M97" i="60"/>
  <c r="L97" i="60"/>
  <c r="K97" i="60"/>
  <c r="J97" i="60"/>
  <c r="I97" i="60"/>
  <c r="H97" i="60"/>
  <c r="G97" i="60"/>
  <c r="F97" i="60"/>
  <c r="E97" i="60"/>
  <c r="D97" i="60"/>
  <c r="C97" i="60"/>
  <c r="N96" i="60"/>
  <c r="N99" i="60" s="1"/>
  <c r="M96" i="60"/>
  <c r="L96" i="60"/>
  <c r="L99" i="60" s="1"/>
  <c r="K96" i="60"/>
  <c r="J96" i="60"/>
  <c r="I96" i="60"/>
  <c r="I99" i="60" s="1"/>
  <c r="H96" i="60"/>
  <c r="G96" i="60"/>
  <c r="G99" i="60" s="1"/>
  <c r="F96" i="60"/>
  <c r="F99" i="60" s="1"/>
  <c r="E96" i="60"/>
  <c r="D96" i="60"/>
  <c r="D99" i="60" s="1"/>
  <c r="C96" i="60"/>
  <c r="R95" i="60"/>
  <c r="Q95" i="60"/>
  <c r="P95" i="60"/>
  <c r="O95" i="60"/>
  <c r="R94" i="60"/>
  <c r="Q94" i="60"/>
  <c r="P94" i="60"/>
  <c r="O94" i="60"/>
  <c r="R93" i="60"/>
  <c r="Q93" i="60"/>
  <c r="P93" i="60"/>
  <c r="O93" i="60"/>
  <c r="R92" i="60"/>
  <c r="R98" i="60" s="1"/>
  <c r="Q92" i="60"/>
  <c r="Q98" i="60" s="1"/>
  <c r="P92" i="60"/>
  <c r="P98" i="60" s="1"/>
  <c r="O92" i="60"/>
  <c r="O98" i="60" s="1"/>
  <c r="R91" i="60"/>
  <c r="Q91" i="60"/>
  <c r="P91" i="60"/>
  <c r="O91" i="60"/>
  <c r="R90" i="60"/>
  <c r="Q90" i="60"/>
  <c r="P90" i="60"/>
  <c r="O90" i="60"/>
  <c r="R89" i="60"/>
  <c r="Q89" i="60"/>
  <c r="P89" i="60"/>
  <c r="O89" i="60"/>
  <c r="R88" i="60"/>
  <c r="Q88" i="60"/>
  <c r="P88" i="60"/>
  <c r="O88" i="60"/>
  <c r="R87" i="60"/>
  <c r="Q87" i="60"/>
  <c r="P87" i="60"/>
  <c r="O87" i="60"/>
  <c r="R86" i="60"/>
  <c r="Q86" i="60"/>
  <c r="P86" i="60"/>
  <c r="O86" i="60"/>
  <c r="R85" i="60"/>
  <c r="Q85" i="60"/>
  <c r="P85" i="60"/>
  <c r="O85" i="60"/>
  <c r="R84" i="60"/>
  <c r="Q84" i="60"/>
  <c r="R83" i="60"/>
  <c r="Q83" i="60"/>
  <c r="R82" i="60"/>
  <c r="Q82" i="60"/>
  <c r="R81" i="60"/>
  <c r="Q81" i="60"/>
  <c r="R80" i="60"/>
  <c r="Q80" i="60"/>
  <c r="P80" i="60"/>
  <c r="O80" i="60"/>
  <c r="R79" i="60"/>
  <c r="Q79" i="60"/>
  <c r="P79" i="60"/>
  <c r="O79" i="60"/>
  <c r="R78" i="60"/>
  <c r="Q78" i="60"/>
  <c r="P78" i="60"/>
  <c r="O78" i="60"/>
  <c r="R77" i="60"/>
  <c r="Q77" i="60"/>
  <c r="P77" i="60"/>
  <c r="O77" i="60"/>
  <c r="R76" i="60"/>
  <c r="R97" i="60" s="1"/>
  <c r="Q76" i="60"/>
  <c r="P76" i="60"/>
  <c r="P97" i="60" s="1"/>
  <c r="O76" i="60"/>
  <c r="R75" i="60"/>
  <c r="Q75" i="60"/>
  <c r="P75" i="60"/>
  <c r="P96" i="60" s="1"/>
  <c r="O75" i="60"/>
  <c r="N68" i="60"/>
  <c r="M68" i="60"/>
  <c r="L68" i="60"/>
  <c r="K68" i="60"/>
  <c r="J68" i="60"/>
  <c r="I68" i="60"/>
  <c r="H68" i="60"/>
  <c r="G68" i="60"/>
  <c r="F68" i="60"/>
  <c r="E68" i="60"/>
  <c r="D68" i="60"/>
  <c r="C68" i="60"/>
  <c r="N67" i="60"/>
  <c r="M67" i="60"/>
  <c r="L67" i="60"/>
  <c r="K67" i="60"/>
  <c r="J67" i="60"/>
  <c r="I67" i="60"/>
  <c r="H67" i="60"/>
  <c r="G67" i="60"/>
  <c r="F67" i="60"/>
  <c r="E67" i="60"/>
  <c r="D67" i="60"/>
  <c r="C67" i="60"/>
  <c r="N66" i="60"/>
  <c r="N69" i="60" s="1"/>
  <c r="M66" i="60"/>
  <c r="L66" i="60"/>
  <c r="L69" i="60" s="1"/>
  <c r="K66" i="60"/>
  <c r="J66" i="60"/>
  <c r="I66" i="60"/>
  <c r="I69" i="60" s="1"/>
  <c r="H66" i="60"/>
  <c r="G66" i="60"/>
  <c r="G69" i="60" s="1"/>
  <c r="F66" i="60"/>
  <c r="F69" i="60" s="1"/>
  <c r="E66" i="60"/>
  <c r="D66" i="60"/>
  <c r="D69" i="60" s="1"/>
  <c r="C66" i="60"/>
  <c r="R65" i="60"/>
  <c r="Q65" i="60"/>
  <c r="P65" i="60"/>
  <c r="O65" i="60"/>
  <c r="R64" i="60"/>
  <c r="Q64" i="60"/>
  <c r="P64" i="60"/>
  <c r="O64" i="60"/>
  <c r="R63" i="60"/>
  <c r="Q63" i="60"/>
  <c r="P63" i="60"/>
  <c r="O63" i="60"/>
  <c r="R62" i="60"/>
  <c r="R68" i="60" s="1"/>
  <c r="Q62" i="60"/>
  <c r="Q68" i="60" s="1"/>
  <c r="P62" i="60"/>
  <c r="P68" i="60" s="1"/>
  <c r="O62" i="60"/>
  <c r="O68" i="60" s="1"/>
  <c r="R61" i="60"/>
  <c r="Q61" i="60"/>
  <c r="P61" i="60"/>
  <c r="O61" i="60"/>
  <c r="R60" i="60"/>
  <c r="Q60" i="60"/>
  <c r="P60" i="60"/>
  <c r="O60" i="60"/>
  <c r="R59" i="60"/>
  <c r="Q59" i="60"/>
  <c r="P59" i="60"/>
  <c r="O59" i="60"/>
  <c r="R58" i="60"/>
  <c r="Q58" i="60"/>
  <c r="P58" i="60"/>
  <c r="O58" i="60"/>
  <c r="R57" i="60"/>
  <c r="Q57" i="60"/>
  <c r="P57" i="60"/>
  <c r="O57" i="60"/>
  <c r="R56" i="60"/>
  <c r="Q56" i="60"/>
  <c r="P56" i="60"/>
  <c r="O56" i="60"/>
  <c r="R55" i="60"/>
  <c r="Q55" i="60"/>
  <c r="P55" i="60"/>
  <c r="O55" i="60"/>
  <c r="R54" i="60"/>
  <c r="Q54" i="60"/>
  <c r="R53" i="60"/>
  <c r="Q53" i="60"/>
  <c r="R52" i="60"/>
  <c r="Q52" i="60"/>
  <c r="R51" i="60"/>
  <c r="Q51" i="60"/>
  <c r="R50" i="60"/>
  <c r="Q50" i="60"/>
  <c r="P50" i="60"/>
  <c r="O50" i="60"/>
  <c r="R49" i="60"/>
  <c r="Q49" i="60"/>
  <c r="P49" i="60"/>
  <c r="O49" i="60"/>
  <c r="R48" i="60"/>
  <c r="Q48" i="60"/>
  <c r="P48" i="60"/>
  <c r="O48" i="60"/>
  <c r="R47" i="60"/>
  <c r="Q47" i="60"/>
  <c r="P47" i="60"/>
  <c r="O47" i="60"/>
  <c r="R46" i="60"/>
  <c r="R67" i="60" s="1"/>
  <c r="Q46" i="60"/>
  <c r="P46" i="60"/>
  <c r="P67" i="60" s="1"/>
  <c r="O46" i="60"/>
  <c r="R45" i="60"/>
  <c r="Q45" i="60"/>
  <c r="P45" i="60"/>
  <c r="P66" i="60" s="1"/>
  <c r="O45" i="60"/>
  <c r="O66" i="60" s="1"/>
  <c r="N38" i="60"/>
  <c r="M38" i="60"/>
  <c r="L38" i="60"/>
  <c r="K38" i="60"/>
  <c r="J38" i="60"/>
  <c r="I38" i="60"/>
  <c r="H38" i="60"/>
  <c r="G38" i="60"/>
  <c r="F38" i="60"/>
  <c r="E38" i="60"/>
  <c r="D38" i="60"/>
  <c r="C38" i="60"/>
  <c r="N37" i="60"/>
  <c r="M37" i="60"/>
  <c r="L37" i="60"/>
  <c r="K37" i="60"/>
  <c r="J37" i="60"/>
  <c r="I37" i="60"/>
  <c r="H37" i="60"/>
  <c r="G37" i="60"/>
  <c r="F37" i="60"/>
  <c r="E37" i="60"/>
  <c r="D37" i="60"/>
  <c r="C37" i="60"/>
  <c r="N36" i="60"/>
  <c r="N39" i="60" s="1"/>
  <c r="M36" i="60"/>
  <c r="L36" i="60"/>
  <c r="L39" i="60" s="1"/>
  <c r="K36" i="60"/>
  <c r="J36" i="60"/>
  <c r="I36" i="60"/>
  <c r="I39" i="60" s="1"/>
  <c r="H36" i="60"/>
  <c r="G36" i="60"/>
  <c r="G39" i="60" s="1"/>
  <c r="F36" i="60"/>
  <c r="F39" i="60" s="1"/>
  <c r="E36" i="60"/>
  <c r="D36" i="60"/>
  <c r="D39" i="60" s="1"/>
  <c r="C36" i="60"/>
  <c r="R35" i="60"/>
  <c r="Q35" i="60"/>
  <c r="P35" i="60"/>
  <c r="O35" i="60"/>
  <c r="R34" i="60"/>
  <c r="Q34" i="60"/>
  <c r="P34" i="60"/>
  <c r="O34" i="60"/>
  <c r="R33" i="60"/>
  <c r="Q33" i="60"/>
  <c r="P33" i="60"/>
  <c r="O33" i="60"/>
  <c r="R32" i="60"/>
  <c r="R38" i="60" s="1"/>
  <c r="Q32" i="60"/>
  <c r="Q38" i="60" s="1"/>
  <c r="P32" i="60"/>
  <c r="P38" i="60" s="1"/>
  <c r="O32" i="60"/>
  <c r="O38" i="60" s="1"/>
  <c r="R31" i="60"/>
  <c r="Q31" i="60"/>
  <c r="P31" i="60"/>
  <c r="O31" i="60"/>
  <c r="R30" i="60"/>
  <c r="Q30" i="60"/>
  <c r="P30" i="60"/>
  <c r="O30" i="60"/>
  <c r="R29" i="60"/>
  <c r="Q29" i="60"/>
  <c r="P29" i="60"/>
  <c r="O29" i="60"/>
  <c r="R28" i="60"/>
  <c r="Q28" i="60"/>
  <c r="P28" i="60"/>
  <c r="O28" i="60"/>
  <c r="R27" i="60"/>
  <c r="Q27" i="60"/>
  <c r="P27" i="60"/>
  <c r="O27" i="60"/>
  <c r="R26" i="60"/>
  <c r="Q26" i="60"/>
  <c r="P26" i="60"/>
  <c r="O26" i="60"/>
  <c r="R25" i="60"/>
  <c r="Q25" i="60"/>
  <c r="P25" i="60"/>
  <c r="O25" i="60"/>
  <c r="R24" i="60"/>
  <c r="Q24" i="60"/>
  <c r="R23" i="60"/>
  <c r="Q23" i="60"/>
  <c r="R22" i="60"/>
  <c r="Q22" i="60"/>
  <c r="R21" i="60"/>
  <c r="Q21" i="60"/>
  <c r="R20" i="60"/>
  <c r="Q20" i="60"/>
  <c r="P20" i="60"/>
  <c r="O20" i="60"/>
  <c r="R19" i="60"/>
  <c r="Q19" i="60"/>
  <c r="P19" i="60"/>
  <c r="O19" i="60"/>
  <c r="R18" i="60"/>
  <c r="Q18" i="60"/>
  <c r="P18" i="60"/>
  <c r="O18" i="60"/>
  <c r="R17" i="60"/>
  <c r="Q17" i="60"/>
  <c r="P17" i="60"/>
  <c r="O17" i="60"/>
  <c r="O36" i="60" s="1"/>
  <c r="R16" i="60"/>
  <c r="R37" i="60" s="1"/>
  <c r="Q16" i="60"/>
  <c r="P16" i="60"/>
  <c r="P37" i="60" s="1"/>
  <c r="O16" i="60"/>
  <c r="R15" i="60"/>
  <c r="Q15" i="60"/>
  <c r="P15" i="60"/>
  <c r="P36" i="60" s="1"/>
  <c r="O105" i="60"/>
  <c r="P105" i="60"/>
  <c r="Q105" i="60"/>
  <c r="R105" i="60"/>
  <c r="O106" i="60"/>
  <c r="P106" i="60"/>
  <c r="Q106" i="60"/>
  <c r="R106" i="60"/>
  <c r="O107" i="60"/>
  <c r="P107" i="60"/>
  <c r="Q107" i="60"/>
  <c r="R107" i="60"/>
  <c r="O108" i="60"/>
  <c r="P108" i="60"/>
  <c r="Q108" i="60"/>
  <c r="R108" i="60"/>
  <c r="O109" i="60"/>
  <c r="P109" i="60"/>
  <c r="Q109" i="60"/>
  <c r="R109" i="60"/>
  <c r="O110" i="60"/>
  <c r="P110" i="60"/>
  <c r="Q110" i="60"/>
  <c r="R110" i="60"/>
  <c r="Q111" i="60"/>
  <c r="Q126" i="60" s="1"/>
  <c r="R111" i="60"/>
  <c r="Q112" i="60"/>
  <c r="R112" i="60"/>
  <c r="Q113" i="60"/>
  <c r="R113" i="60"/>
  <c r="Q114" i="60"/>
  <c r="R114" i="60"/>
  <c r="O115" i="60"/>
  <c r="P115" i="60"/>
  <c r="Q115" i="60"/>
  <c r="R115" i="60"/>
  <c r="O116" i="60"/>
  <c r="P116" i="60"/>
  <c r="Q116" i="60"/>
  <c r="R116" i="60"/>
  <c r="O117" i="60"/>
  <c r="P117" i="60"/>
  <c r="Q117" i="60"/>
  <c r="R117" i="60"/>
  <c r="O118" i="60"/>
  <c r="P118" i="60"/>
  <c r="Q118" i="60"/>
  <c r="R118" i="60"/>
  <c r="O119" i="60"/>
  <c r="P119" i="60"/>
  <c r="Q119" i="60"/>
  <c r="R119" i="60"/>
  <c r="O120" i="60"/>
  <c r="P120" i="60"/>
  <c r="Q120" i="60"/>
  <c r="R120" i="60"/>
  <c r="O121" i="60"/>
  <c r="P121" i="60"/>
  <c r="Q121" i="60"/>
  <c r="R121" i="60"/>
  <c r="O122" i="60"/>
  <c r="P122" i="60"/>
  <c r="Q122" i="60"/>
  <c r="R122" i="60"/>
  <c r="O123" i="60"/>
  <c r="P123" i="60"/>
  <c r="Q123" i="60"/>
  <c r="R123" i="60"/>
  <c r="O124" i="60"/>
  <c r="P124" i="60"/>
  <c r="Q124" i="60"/>
  <c r="R124" i="60"/>
  <c r="O125" i="60"/>
  <c r="O127" i="60" s="1"/>
  <c r="P125" i="60"/>
  <c r="Q125" i="60"/>
  <c r="R125" i="60"/>
  <c r="C126" i="60"/>
  <c r="D126" i="60"/>
  <c r="E126" i="60"/>
  <c r="F126" i="60"/>
  <c r="G126" i="60"/>
  <c r="H126" i="60"/>
  <c r="I126" i="60"/>
  <c r="J126" i="60"/>
  <c r="K126" i="60"/>
  <c r="L126" i="60"/>
  <c r="M126" i="60"/>
  <c r="N126" i="60"/>
  <c r="P126" i="60"/>
  <c r="C127" i="60"/>
  <c r="D127" i="60"/>
  <c r="E127" i="60"/>
  <c r="F127" i="60"/>
  <c r="G127" i="60"/>
  <c r="H127" i="60"/>
  <c r="I127" i="60"/>
  <c r="J127" i="60"/>
  <c r="K127" i="60"/>
  <c r="L127" i="60"/>
  <c r="M127" i="60"/>
  <c r="N127" i="60"/>
  <c r="Q127" i="60"/>
  <c r="K238" i="66"/>
  <c r="K237" i="66"/>
  <c r="K236" i="66"/>
  <c r="K235" i="66"/>
  <c r="K234" i="66"/>
  <c r="J237" i="66"/>
  <c r="J236" i="66"/>
  <c r="J235" i="66"/>
  <c r="J234" i="66"/>
  <c r="I237" i="66"/>
  <c r="I236" i="66"/>
  <c r="I235" i="66"/>
  <c r="I234" i="66"/>
  <c r="H237" i="66"/>
  <c r="H236" i="66"/>
  <c r="H235" i="66"/>
  <c r="H234" i="66"/>
  <c r="F237" i="66"/>
  <c r="F236" i="66"/>
  <c r="F235" i="66"/>
  <c r="F234" i="66"/>
  <c r="E237" i="66"/>
  <c r="E236" i="66"/>
  <c r="E235" i="66"/>
  <c r="E234" i="66"/>
  <c r="D237" i="66"/>
  <c r="D236" i="66"/>
  <c r="D235" i="66"/>
  <c r="D234" i="66"/>
  <c r="C237" i="66"/>
  <c r="C236" i="66"/>
  <c r="C235" i="66"/>
  <c r="C234" i="66"/>
  <c r="K200" i="66"/>
  <c r="G236" i="66" s="1"/>
  <c r="K199" i="66"/>
  <c r="G235" i="66" s="1"/>
  <c r="K198" i="66"/>
  <c r="G234" i="66" s="1"/>
  <c r="D200" i="66"/>
  <c r="B236" i="66" s="1"/>
  <c r="D199" i="66"/>
  <c r="B235" i="66" s="1"/>
  <c r="D198" i="66"/>
  <c r="B234" i="66" s="1"/>
  <c r="K272" i="64"/>
  <c r="K271" i="64"/>
  <c r="K270" i="64"/>
  <c r="K269" i="64"/>
  <c r="J272" i="64"/>
  <c r="J271" i="64"/>
  <c r="J270" i="64"/>
  <c r="J269" i="64"/>
  <c r="I272" i="64"/>
  <c r="I271" i="64"/>
  <c r="I270" i="64"/>
  <c r="I269" i="64"/>
  <c r="H272" i="64"/>
  <c r="H271" i="64"/>
  <c r="H270" i="64"/>
  <c r="H269" i="64"/>
  <c r="G272" i="64"/>
  <c r="G271" i="64"/>
  <c r="G270" i="64"/>
  <c r="G269" i="64"/>
  <c r="F272" i="64"/>
  <c r="F271" i="64"/>
  <c r="F270" i="64"/>
  <c r="F269" i="64"/>
  <c r="E272" i="64"/>
  <c r="E271" i="64"/>
  <c r="E270" i="64"/>
  <c r="E269" i="64"/>
  <c r="D272" i="64"/>
  <c r="D271" i="64"/>
  <c r="D270" i="64"/>
  <c r="D269" i="64"/>
  <c r="C272" i="64"/>
  <c r="C271" i="64"/>
  <c r="C270" i="64"/>
  <c r="B270" i="64"/>
  <c r="B272" i="64"/>
  <c r="B271" i="64"/>
  <c r="K254" i="64"/>
  <c r="K253" i="64"/>
  <c r="K252" i="64"/>
  <c r="K251" i="64"/>
  <c r="J254" i="64"/>
  <c r="J253" i="64"/>
  <c r="J252" i="64"/>
  <c r="J251" i="64"/>
  <c r="I254" i="64"/>
  <c r="I253" i="64"/>
  <c r="I252" i="64"/>
  <c r="I251" i="64"/>
  <c r="H254" i="64"/>
  <c r="H253" i="64"/>
  <c r="H252" i="64"/>
  <c r="H251" i="64"/>
  <c r="F254" i="64"/>
  <c r="F253" i="64"/>
  <c r="F252" i="64"/>
  <c r="F251" i="64"/>
  <c r="E254" i="64"/>
  <c r="E253" i="64"/>
  <c r="E252" i="64"/>
  <c r="E251" i="64"/>
  <c r="D254" i="64"/>
  <c r="D253" i="64"/>
  <c r="D252" i="64"/>
  <c r="D251" i="64"/>
  <c r="C254" i="64"/>
  <c r="C253" i="64"/>
  <c r="C252" i="64"/>
  <c r="C251" i="64"/>
  <c r="D200" i="64"/>
  <c r="B254" i="64" s="1"/>
  <c r="D199" i="64"/>
  <c r="B253" i="64" s="1"/>
  <c r="D198" i="64"/>
  <c r="B252" i="64" s="1"/>
  <c r="D197" i="64"/>
  <c r="B251" i="64" s="1"/>
  <c r="K205" i="64"/>
  <c r="K204" i="64"/>
  <c r="K203" i="64"/>
  <c r="K202" i="64"/>
  <c r="K201" i="64"/>
  <c r="K200" i="64"/>
  <c r="G254" i="64" s="1"/>
  <c r="K199" i="64"/>
  <c r="G253" i="64" s="1"/>
  <c r="K198" i="64"/>
  <c r="G252" i="64" s="1"/>
  <c r="K101" i="64"/>
  <c r="J101" i="64"/>
  <c r="I101" i="64"/>
  <c r="H101" i="64"/>
  <c r="G101" i="64"/>
  <c r="F101" i="64"/>
  <c r="E101" i="64"/>
  <c r="D101" i="64"/>
  <c r="C101" i="64"/>
  <c r="B101" i="64"/>
  <c r="K83" i="64"/>
  <c r="J83" i="64"/>
  <c r="I83" i="64"/>
  <c r="H83" i="64"/>
  <c r="G83" i="64"/>
  <c r="F83" i="64"/>
  <c r="E83" i="64"/>
  <c r="D83" i="64"/>
  <c r="C83" i="64"/>
  <c r="B83" i="64"/>
  <c r="K65" i="64"/>
  <c r="J65" i="64"/>
  <c r="I65" i="64"/>
  <c r="H65" i="64"/>
  <c r="G65" i="64"/>
  <c r="F65" i="64"/>
  <c r="E65" i="64"/>
  <c r="D65" i="64"/>
  <c r="C65" i="64"/>
  <c r="B65" i="64"/>
  <c r="K47" i="64"/>
  <c r="J47" i="64"/>
  <c r="I47" i="64"/>
  <c r="H47" i="64"/>
  <c r="G47" i="64"/>
  <c r="F47" i="64"/>
  <c r="E47" i="64"/>
  <c r="D47" i="64"/>
  <c r="C47" i="64"/>
  <c r="B47" i="64"/>
  <c r="K29" i="64"/>
  <c r="J29" i="64"/>
  <c r="I29" i="64"/>
  <c r="H29" i="64"/>
  <c r="G29" i="64"/>
  <c r="F29" i="64"/>
  <c r="E29" i="64"/>
  <c r="D29" i="64"/>
  <c r="C29" i="64"/>
  <c r="B29" i="64"/>
  <c r="F35" i="44"/>
  <c r="H225" i="44"/>
  <c r="G225" i="44"/>
  <c r="F225" i="44"/>
  <c r="E225" i="44"/>
  <c r="C225" i="44"/>
  <c r="B225" i="44"/>
  <c r="D215" i="44"/>
  <c r="B31" i="53" s="1"/>
  <c r="B33" i="53" s="1"/>
  <c r="D214" i="44"/>
  <c r="B25" i="53" s="1"/>
  <c r="D213" i="44"/>
  <c r="B19" i="53" s="1"/>
  <c r="J207" i="44"/>
  <c r="I207" i="44"/>
  <c r="H207" i="44"/>
  <c r="G207" i="44"/>
  <c r="F207" i="44"/>
  <c r="E207" i="44"/>
  <c r="D207" i="44"/>
  <c r="C207" i="44"/>
  <c r="B207" i="44"/>
  <c r="H171" i="44"/>
  <c r="G171" i="44"/>
  <c r="C171" i="44"/>
  <c r="B171" i="44"/>
  <c r="D161" i="44"/>
  <c r="D160" i="44"/>
  <c r="D159" i="44"/>
  <c r="D143" i="44"/>
  <c r="D142" i="44"/>
  <c r="D141" i="44"/>
  <c r="H153" i="44"/>
  <c r="G153" i="44"/>
  <c r="F153" i="44"/>
  <c r="E153" i="44"/>
  <c r="C153" i="44"/>
  <c r="B153" i="44"/>
  <c r="H135" i="44"/>
  <c r="G135" i="44"/>
  <c r="F135" i="44"/>
  <c r="E135" i="44"/>
  <c r="C135" i="44"/>
  <c r="B135" i="44"/>
  <c r="D125" i="44"/>
  <c r="D124" i="44"/>
  <c r="D123" i="44"/>
  <c r="H117" i="44"/>
  <c r="G117" i="44"/>
  <c r="F117" i="44"/>
  <c r="E117" i="44"/>
  <c r="C117" i="44"/>
  <c r="B117" i="44"/>
  <c r="D107" i="44"/>
  <c r="D106" i="44"/>
  <c r="D105" i="44"/>
  <c r="H99" i="44"/>
  <c r="G99" i="44"/>
  <c r="C99" i="44"/>
  <c r="B99" i="44"/>
  <c r="D89" i="44"/>
  <c r="D88" i="44"/>
  <c r="D87" i="44"/>
  <c r="N81" i="44"/>
  <c r="M81" i="44"/>
  <c r="H45" i="54" s="1"/>
  <c r="L81" i="44"/>
  <c r="G45" i="54" s="1"/>
  <c r="K81" i="44"/>
  <c r="F45" i="54" s="1"/>
  <c r="J81" i="44"/>
  <c r="I81" i="44"/>
  <c r="H81" i="44"/>
  <c r="G81" i="44"/>
  <c r="E81" i="44"/>
  <c r="D81" i="44"/>
  <c r="C81" i="44"/>
  <c r="B81" i="44"/>
  <c r="F71" i="44"/>
  <c r="D262" i="44" s="1"/>
  <c r="D44" i="55" s="1"/>
  <c r="F70" i="44"/>
  <c r="D261" i="44" s="1"/>
  <c r="D34" i="55" s="1"/>
  <c r="F69" i="44"/>
  <c r="F260" i="44" s="1"/>
  <c r="N63" i="44"/>
  <c r="M63" i="44"/>
  <c r="H44" i="54" s="1"/>
  <c r="L63" i="44"/>
  <c r="G44" i="54" s="1"/>
  <c r="K63" i="44"/>
  <c r="F44" i="54" s="1"/>
  <c r="J63" i="44"/>
  <c r="I63" i="44"/>
  <c r="H63" i="44"/>
  <c r="G63" i="44"/>
  <c r="E63" i="44"/>
  <c r="D63" i="44"/>
  <c r="C63" i="44"/>
  <c r="B63" i="44"/>
  <c r="F53" i="44"/>
  <c r="F52" i="44"/>
  <c r="F51" i="44"/>
  <c r="N45" i="44"/>
  <c r="M45" i="44"/>
  <c r="L45" i="44"/>
  <c r="K45" i="44"/>
  <c r="J45" i="44"/>
  <c r="I45" i="44"/>
  <c r="H45" i="44"/>
  <c r="G45" i="44"/>
  <c r="E45" i="44"/>
  <c r="D45" i="44"/>
  <c r="C45" i="44"/>
  <c r="B45" i="44"/>
  <c r="F34" i="44"/>
  <c r="F33" i="44"/>
  <c r="L28" i="44"/>
  <c r="K28" i="44"/>
  <c r="J28" i="44"/>
  <c r="I28" i="44"/>
  <c r="H18" i="44"/>
  <c r="H17" i="44"/>
  <c r="H16" i="44"/>
  <c r="G28" i="44"/>
  <c r="F28" i="44"/>
  <c r="E28" i="44"/>
  <c r="I45" i="54"/>
  <c r="I44" i="54"/>
  <c r="F80" i="44"/>
  <c r="D271" i="44" s="1"/>
  <c r="F79" i="44"/>
  <c r="D270" i="44" s="1"/>
  <c r="F78" i="44"/>
  <c r="D269" i="44" s="1"/>
  <c r="F77" i="44"/>
  <c r="F268" i="44" s="1"/>
  <c r="F76" i="44"/>
  <c r="D267" i="44" s="1"/>
  <c r="F75" i="44"/>
  <c r="D266" i="44" s="1"/>
  <c r="F74" i="44"/>
  <c r="D265" i="44" s="1"/>
  <c r="F73" i="44"/>
  <c r="D264" i="44" s="1"/>
  <c r="F72" i="44"/>
  <c r="D263" i="44" s="1"/>
  <c r="F62" i="44"/>
  <c r="F61" i="44"/>
  <c r="F60" i="44"/>
  <c r="F59" i="44"/>
  <c r="F58" i="44"/>
  <c r="F57" i="44"/>
  <c r="F56" i="44"/>
  <c r="F55" i="44"/>
  <c r="F54" i="44"/>
  <c r="F44" i="44"/>
  <c r="F43" i="44"/>
  <c r="F42" i="44"/>
  <c r="F41" i="44"/>
  <c r="F40" i="44"/>
  <c r="F39" i="44"/>
  <c r="F38" i="44"/>
  <c r="F37" i="44"/>
  <c r="F36" i="44"/>
  <c r="B261" i="44" l="1"/>
  <c r="B34" i="55" s="1"/>
  <c r="D49" i="55"/>
  <c r="E24" i="55"/>
  <c r="E272" i="44"/>
  <c r="F261" i="44"/>
  <c r="F34" i="55" s="1"/>
  <c r="C27" i="53"/>
  <c r="B262" i="44"/>
  <c r="B44" i="55" s="1"/>
  <c r="B47" i="55" s="1"/>
  <c r="P49" i="55"/>
  <c r="F262" i="44"/>
  <c r="F44" i="55" s="1"/>
  <c r="F47" i="55" s="1"/>
  <c r="O126" i="60"/>
  <c r="F264" i="44"/>
  <c r="R127" i="60"/>
  <c r="H99" i="60"/>
  <c r="F269" i="44"/>
  <c r="R126" i="60"/>
  <c r="P127" i="60"/>
  <c r="C24" i="55"/>
  <c r="C272" i="44"/>
  <c r="F24" i="55"/>
  <c r="E33" i="53"/>
  <c r="F27" i="55"/>
  <c r="P36" i="55"/>
  <c r="F49" i="55"/>
  <c r="C29" i="55"/>
  <c r="L26" i="55"/>
  <c r="P47" i="55"/>
  <c r="P25" i="55"/>
  <c r="E27" i="55"/>
  <c r="C38" i="55"/>
  <c r="O96" i="60"/>
  <c r="D260" i="44"/>
  <c r="D268" i="44"/>
  <c r="F270" i="44"/>
  <c r="P39" i="60"/>
  <c r="H39" i="60"/>
  <c r="P69" i="60"/>
  <c r="H69" i="60"/>
  <c r="P99" i="60"/>
  <c r="F263" i="44"/>
  <c r="F271" i="44"/>
  <c r="F26" i="55"/>
  <c r="E21" i="53"/>
  <c r="N26" i="55"/>
  <c r="J39" i="60"/>
  <c r="J69" i="60"/>
  <c r="J99" i="60"/>
  <c r="D34" i="61"/>
  <c r="D59" i="61"/>
  <c r="D84" i="61"/>
  <c r="F265" i="44"/>
  <c r="B26" i="55"/>
  <c r="O37" i="60"/>
  <c r="O39" i="60" s="1"/>
  <c r="C39" i="60"/>
  <c r="K39" i="60"/>
  <c r="O67" i="60"/>
  <c r="O69" i="60" s="1"/>
  <c r="C69" i="60"/>
  <c r="K69" i="60"/>
  <c r="O97" i="60"/>
  <c r="C99" i="60"/>
  <c r="K99" i="60"/>
  <c r="E34" i="61"/>
  <c r="E59" i="61"/>
  <c r="E84" i="61"/>
  <c r="F266" i="44"/>
  <c r="F267" i="44"/>
  <c r="Q37" i="60"/>
  <c r="E39" i="60"/>
  <c r="M39" i="60"/>
  <c r="Q67" i="60"/>
  <c r="E69" i="60"/>
  <c r="M69" i="60"/>
  <c r="Q97" i="60"/>
  <c r="E99" i="60"/>
  <c r="M99" i="60"/>
  <c r="B27" i="53"/>
  <c r="B21" i="53"/>
  <c r="D27" i="53"/>
  <c r="C33" i="53"/>
  <c r="F21" i="53"/>
  <c r="B37" i="55"/>
  <c r="P37" i="55"/>
  <c r="D39" i="55"/>
  <c r="P29" i="55"/>
  <c r="F37" i="55"/>
  <c r="C48" i="55"/>
  <c r="P39" i="55"/>
  <c r="D37" i="55"/>
  <c r="B39" i="55"/>
  <c r="F39" i="55"/>
  <c r="D47" i="55"/>
  <c r="B49" i="55"/>
  <c r="C28" i="55"/>
  <c r="B29" i="55"/>
  <c r="E37" i="55"/>
  <c r="C39" i="55"/>
  <c r="L35" i="55"/>
  <c r="L39" i="55" s="1"/>
  <c r="E47" i="55"/>
  <c r="C49" i="55"/>
  <c r="L45" i="55"/>
  <c r="L49" i="55" s="1"/>
  <c r="N44" i="55"/>
  <c r="J45" i="55"/>
  <c r="J49" i="55" s="1"/>
  <c r="R45" i="55"/>
  <c r="R49" i="55" s="1"/>
  <c r="C47" i="55"/>
  <c r="D48" i="55"/>
  <c r="E49" i="55"/>
  <c r="E48" i="55"/>
  <c r="J44" i="55"/>
  <c r="R44" i="55"/>
  <c r="N45" i="55"/>
  <c r="N49" i="55" s="1"/>
  <c r="B48" i="55"/>
  <c r="F48" i="55"/>
  <c r="P48" i="55"/>
  <c r="L44" i="55"/>
  <c r="N34" i="55"/>
  <c r="J35" i="55"/>
  <c r="J39" i="55" s="1"/>
  <c r="R35" i="55"/>
  <c r="R39" i="55" s="1"/>
  <c r="C37" i="55"/>
  <c r="D38" i="55"/>
  <c r="E39" i="55"/>
  <c r="E38" i="55"/>
  <c r="J34" i="55"/>
  <c r="R34" i="55"/>
  <c r="N35" i="55"/>
  <c r="N39" i="55" s="1"/>
  <c r="B38" i="55"/>
  <c r="F38" i="55"/>
  <c r="P38" i="55"/>
  <c r="L34" i="55"/>
  <c r="J25" i="55"/>
  <c r="R25" i="55"/>
  <c r="C27" i="55"/>
  <c r="E29" i="55"/>
  <c r="P24" i="55"/>
  <c r="L25" i="55"/>
  <c r="L29" i="55" s="1"/>
  <c r="E28" i="55"/>
  <c r="R24" i="55"/>
  <c r="N25" i="55"/>
  <c r="N29" i="55" s="1"/>
  <c r="L24" i="55"/>
  <c r="Q36" i="60"/>
  <c r="Q39" i="60" s="1"/>
  <c r="Q66" i="60"/>
  <c r="Q69" i="60" s="1"/>
  <c r="R36" i="60"/>
  <c r="R39" i="60" s="1"/>
  <c r="R66" i="60"/>
  <c r="R69" i="60" s="1"/>
  <c r="R96" i="60"/>
  <c r="R99" i="60" s="1"/>
  <c r="Q96" i="60"/>
  <c r="F81" i="44"/>
  <c r="F63" i="44"/>
  <c r="F45" i="44"/>
  <c r="Q99" i="60" l="1"/>
  <c r="F272" i="44"/>
  <c r="D24" i="55"/>
  <c r="D272" i="44"/>
  <c r="D27" i="55"/>
  <c r="J26" i="55"/>
  <c r="J29" i="55" s="1"/>
  <c r="O99" i="60"/>
  <c r="R26" i="55"/>
  <c r="R29" i="55" s="1"/>
  <c r="F28" i="55"/>
  <c r="F29" i="55"/>
  <c r="N47" i="55"/>
  <c r="N48" i="55"/>
  <c r="L47" i="55"/>
  <c r="L48" i="55"/>
  <c r="R47" i="55"/>
  <c r="R48" i="55"/>
  <c r="J47" i="55"/>
  <c r="J48" i="55"/>
  <c r="R37" i="55"/>
  <c r="R38" i="55"/>
  <c r="N37" i="55"/>
  <c r="N38" i="55"/>
  <c r="L37" i="55"/>
  <c r="L38" i="55"/>
  <c r="J37" i="55"/>
  <c r="J38" i="55"/>
  <c r="P27" i="55"/>
  <c r="P28" i="55"/>
  <c r="L27" i="55"/>
  <c r="L28" i="55"/>
  <c r="R27" i="55"/>
  <c r="E37" i="53"/>
  <c r="D37" i="53"/>
  <c r="E43" i="53"/>
  <c r="D43" i="53"/>
  <c r="E49" i="53"/>
  <c r="D49" i="53"/>
  <c r="E55" i="53"/>
  <c r="D55" i="53"/>
  <c r="E61" i="53"/>
  <c r="D61" i="53"/>
  <c r="E67" i="53"/>
  <c r="D67" i="53"/>
  <c r="E73" i="53"/>
  <c r="D73" i="53"/>
  <c r="E79" i="53"/>
  <c r="D79" i="53"/>
  <c r="E85" i="53"/>
  <c r="D85" i="53"/>
  <c r="C85" i="53"/>
  <c r="C79" i="53"/>
  <c r="C73" i="53"/>
  <c r="C67" i="53"/>
  <c r="C61" i="53"/>
  <c r="C55" i="53"/>
  <c r="C49" i="53"/>
  <c r="C43" i="53"/>
  <c r="C37" i="53"/>
  <c r="N24" i="55" l="1"/>
  <c r="D28" i="55"/>
  <c r="R28" i="55"/>
  <c r="C13" i="53"/>
  <c r="D13" i="53"/>
  <c r="E13" i="53"/>
  <c r="E111" i="54"/>
  <c r="D111" i="54"/>
  <c r="E110" i="54"/>
  <c r="D110" i="54"/>
  <c r="H233" i="66"/>
  <c r="C233" i="66"/>
  <c r="K244" i="66"/>
  <c r="J244" i="66"/>
  <c r="I244" i="66"/>
  <c r="H244" i="66"/>
  <c r="K243" i="66"/>
  <c r="J243" i="66"/>
  <c r="I243" i="66"/>
  <c r="H243" i="66"/>
  <c r="K242" i="66"/>
  <c r="J242" i="66"/>
  <c r="I242" i="66"/>
  <c r="H242" i="66"/>
  <c r="K241" i="66"/>
  <c r="J241" i="66"/>
  <c r="I241" i="66"/>
  <c r="H241" i="66"/>
  <c r="K240" i="66"/>
  <c r="J240" i="66"/>
  <c r="I240" i="66"/>
  <c r="H240" i="66"/>
  <c r="K239" i="66"/>
  <c r="J239" i="66"/>
  <c r="I239" i="66"/>
  <c r="H239" i="66"/>
  <c r="J238" i="66"/>
  <c r="I238" i="66"/>
  <c r="H238" i="66"/>
  <c r="K233" i="66"/>
  <c r="J233" i="66"/>
  <c r="I233" i="66"/>
  <c r="F244" i="66"/>
  <c r="E244" i="66"/>
  <c r="D244" i="66"/>
  <c r="C244" i="66"/>
  <c r="F243" i="66"/>
  <c r="E243" i="66"/>
  <c r="D243" i="66"/>
  <c r="C243" i="66"/>
  <c r="F242" i="66"/>
  <c r="E242" i="66"/>
  <c r="D242" i="66"/>
  <c r="C242" i="66"/>
  <c r="F241" i="66"/>
  <c r="E241" i="66"/>
  <c r="D241" i="66"/>
  <c r="C241" i="66"/>
  <c r="F240" i="66"/>
  <c r="E240" i="66"/>
  <c r="D240" i="66"/>
  <c r="C240" i="66"/>
  <c r="F239" i="66"/>
  <c r="E239" i="66"/>
  <c r="D239" i="66"/>
  <c r="C239" i="66"/>
  <c r="F238" i="66"/>
  <c r="E238" i="66"/>
  <c r="D238" i="66"/>
  <c r="C238" i="66"/>
  <c r="F233" i="66"/>
  <c r="E233" i="66"/>
  <c r="D233" i="66"/>
  <c r="K101" i="66"/>
  <c r="J101" i="66"/>
  <c r="I101" i="66"/>
  <c r="H101" i="66"/>
  <c r="G101" i="66"/>
  <c r="F101" i="66"/>
  <c r="E101" i="66"/>
  <c r="D101" i="66"/>
  <c r="C101" i="66"/>
  <c r="B101" i="66"/>
  <c r="G26" i="54"/>
  <c r="F26" i="54"/>
  <c r="K262" i="64"/>
  <c r="J262" i="64"/>
  <c r="I262" i="64"/>
  <c r="H262" i="64"/>
  <c r="K261" i="64"/>
  <c r="J261" i="64"/>
  <c r="I261" i="64"/>
  <c r="H261" i="64"/>
  <c r="K260" i="64"/>
  <c r="J260" i="64"/>
  <c r="I260" i="64"/>
  <c r="H260" i="64"/>
  <c r="K259" i="64"/>
  <c r="J259" i="64"/>
  <c r="I259" i="64"/>
  <c r="H259" i="64"/>
  <c r="K258" i="64"/>
  <c r="J258" i="64"/>
  <c r="I258" i="64"/>
  <c r="H258" i="64"/>
  <c r="K257" i="64"/>
  <c r="J257" i="64"/>
  <c r="I257" i="64"/>
  <c r="H257" i="64"/>
  <c r="K256" i="64"/>
  <c r="J256" i="64"/>
  <c r="I256" i="64"/>
  <c r="H256" i="64"/>
  <c r="K255" i="64"/>
  <c r="J255" i="64"/>
  <c r="I255" i="64"/>
  <c r="H255" i="64"/>
  <c r="F262" i="64"/>
  <c r="E262" i="64"/>
  <c r="D262" i="64"/>
  <c r="C262" i="64"/>
  <c r="F261" i="64"/>
  <c r="E261" i="64"/>
  <c r="D261" i="64"/>
  <c r="C261" i="64"/>
  <c r="F260" i="64"/>
  <c r="E260" i="64"/>
  <c r="D260" i="64"/>
  <c r="C260" i="64"/>
  <c r="F259" i="64"/>
  <c r="E259" i="64"/>
  <c r="D259" i="64"/>
  <c r="C259" i="64"/>
  <c r="F258" i="64"/>
  <c r="E258" i="64"/>
  <c r="D258" i="64"/>
  <c r="C258" i="64"/>
  <c r="F257" i="64"/>
  <c r="E257" i="64"/>
  <c r="D257" i="64"/>
  <c r="C257" i="64"/>
  <c r="F256" i="64"/>
  <c r="E256" i="64"/>
  <c r="D256" i="64"/>
  <c r="C256" i="64"/>
  <c r="F255" i="64"/>
  <c r="E255" i="64"/>
  <c r="D255" i="64"/>
  <c r="C255" i="64"/>
  <c r="D208" i="66"/>
  <c r="B244" i="66" s="1"/>
  <c r="D207" i="66"/>
  <c r="B243" i="66" s="1"/>
  <c r="D206" i="66"/>
  <c r="B242" i="66" s="1"/>
  <c r="D205" i="66"/>
  <c r="B241" i="66" s="1"/>
  <c r="D204" i="66"/>
  <c r="B240" i="66" s="1"/>
  <c r="D203" i="66"/>
  <c r="B239" i="66" s="1"/>
  <c r="D202" i="66"/>
  <c r="B238" i="66" s="1"/>
  <c r="D201" i="66"/>
  <c r="B237" i="66" s="1"/>
  <c r="D197" i="66"/>
  <c r="K208" i="66"/>
  <c r="G244" i="66" s="1"/>
  <c r="K207" i="66"/>
  <c r="G243" i="66" s="1"/>
  <c r="K206" i="66"/>
  <c r="G242" i="66" s="1"/>
  <c r="K205" i="66"/>
  <c r="G241" i="66" s="1"/>
  <c r="K204" i="66"/>
  <c r="G240" i="66" s="1"/>
  <c r="K203" i="66"/>
  <c r="G239" i="66" s="1"/>
  <c r="K202" i="66"/>
  <c r="G238" i="66" s="1"/>
  <c r="K201" i="66"/>
  <c r="G237" i="66" s="1"/>
  <c r="K197" i="66"/>
  <c r="G233" i="66" s="1"/>
  <c r="K208" i="64"/>
  <c r="G262" i="64" s="1"/>
  <c r="K207" i="64"/>
  <c r="G261" i="64" s="1"/>
  <c r="K206" i="64"/>
  <c r="G260" i="64" s="1"/>
  <c r="G259" i="64"/>
  <c r="G258" i="64"/>
  <c r="G257" i="64"/>
  <c r="G256" i="64"/>
  <c r="G255" i="64"/>
  <c r="K197" i="64"/>
  <c r="D208" i="64"/>
  <c r="B262" i="64" s="1"/>
  <c r="D207" i="64"/>
  <c r="B261" i="64" s="1"/>
  <c r="D206" i="64"/>
  <c r="B260" i="64" s="1"/>
  <c r="D205" i="64"/>
  <c r="B259" i="64" s="1"/>
  <c r="D204" i="64"/>
  <c r="B258" i="64" s="1"/>
  <c r="D203" i="64"/>
  <c r="B257" i="64" s="1"/>
  <c r="D202" i="64"/>
  <c r="B256" i="64" s="1"/>
  <c r="D201" i="64"/>
  <c r="B255" i="64" s="1"/>
  <c r="G280" i="64"/>
  <c r="G279" i="64"/>
  <c r="G278" i="64"/>
  <c r="G277" i="64"/>
  <c r="G276" i="64"/>
  <c r="G275" i="64"/>
  <c r="G274" i="64"/>
  <c r="G273" i="64"/>
  <c r="B269" i="64"/>
  <c r="K280" i="64"/>
  <c r="J280" i="64"/>
  <c r="I280" i="64"/>
  <c r="H280" i="64"/>
  <c r="K279" i="64"/>
  <c r="J279" i="64"/>
  <c r="I279" i="64"/>
  <c r="H279" i="64"/>
  <c r="K278" i="64"/>
  <c r="J278" i="64"/>
  <c r="I278" i="64"/>
  <c r="H278" i="64"/>
  <c r="K277" i="64"/>
  <c r="J277" i="64"/>
  <c r="I277" i="64"/>
  <c r="H277" i="64"/>
  <c r="K276" i="64"/>
  <c r="J276" i="64"/>
  <c r="I276" i="64"/>
  <c r="H276" i="64"/>
  <c r="K275" i="64"/>
  <c r="J275" i="64"/>
  <c r="I275" i="64"/>
  <c r="H275" i="64"/>
  <c r="K274" i="64"/>
  <c r="J274" i="64"/>
  <c r="I274" i="64"/>
  <c r="H274" i="64"/>
  <c r="K273" i="64"/>
  <c r="J273" i="64"/>
  <c r="I273" i="64"/>
  <c r="H273" i="64"/>
  <c r="F280" i="64"/>
  <c r="E280" i="64"/>
  <c r="D280" i="64"/>
  <c r="C280" i="64"/>
  <c r="F279" i="64"/>
  <c r="E279" i="64"/>
  <c r="D279" i="64"/>
  <c r="C279" i="64"/>
  <c r="F278" i="64"/>
  <c r="E278" i="64"/>
  <c r="D278" i="64"/>
  <c r="C278" i="64"/>
  <c r="F277" i="64"/>
  <c r="E277" i="64"/>
  <c r="D277" i="64"/>
  <c r="C277" i="64"/>
  <c r="F276" i="64"/>
  <c r="E276" i="64"/>
  <c r="D276" i="64"/>
  <c r="C276" i="64"/>
  <c r="F275" i="64"/>
  <c r="E275" i="64"/>
  <c r="D275" i="64"/>
  <c r="C275" i="64"/>
  <c r="F274" i="64"/>
  <c r="E274" i="64"/>
  <c r="D274" i="64"/>
  <c r="C274" i="64"/>
  <c r="F273" i="64"/>
  <c r="E273" i="64"/>
  <c r="D273" i="64"/>
  <c r="C273" i="64"/>
  <c r="C269" i="64"/>
  <c r="B280" i="64"/>
  <c r="B279" i="64"/>
  <c r="B278" i="64"/>
  <c r="B277" i="64"/>
  <c r="B276" i="64"/>
  <c r="B275" i="64"/>
  <c r="B274" i="64"/>
  <c r="B273" i="64"/>
  <c r="N28" i="55" l="1"/>
  <c r="N27" i="55"/>
  <c r="K209" i="64"/>
  <c r="G251" i="64"/>
  <c r="D209" i="64"/>
  <c r="D209" i="66"/>
  <c r="B233" i="66"/>
  <c r="K209" i="66"/>
  <c r="F281" i="64" l="1"/>
  <c r="I46" i="54" s="1"/>
  <c r="B281" i="64"/>
  <c r="E46" i="54" s="1"/>
  <c r="K281" i="64"/>
  <c r="I47" i="54" s="1"/>
  <c r="J281" i="64"/>
  <c r="H47" i="54" s="1"/>
  <c r="I281" i="64"/>
  <c r="G47" i="54" s="1"/>
  <c r="H281" i="64"/>
  <c r="F47" i="54" s="1"/>
  <c r="G281" i="64"/>
  <c r="E47" i="54" s="1"/>
  <c r="D281" i="64"/>
  <c r="G46" i="54" s="1"/>
  <c r="K263" i="64"/>
  <c r="I33" i="54" s="1"/>
  <c r="J263" i="64"/>
  <c r="H33" i="54" s="1"/>
  <c r="I263" i="64"/>
  <c r="G33" i="54" s="1"/>
  <c r="H263" i="64"/>
  <c r="F33" i="54" s="1"/>
  <c r="G263" i="64"/>
  <c r="E33" i="54" s="1"/>
  <c r="F263" i="64"/>
  <c r="I32" i="54" s="1"/>
  <c r="E263" i="64"/>
  <c r="H32" i="54" s="1"/>
  <c r="D263" i="64"/>
  <c r="G32" i="54" s="1"/>
  <c r="C263" i="64"/>
  <c r="F32" i="54" s="1"/>
  <c r="B263" i="64"/>
  <c r="E32" i="54" s="1"/>
  <c r="R365" i="60"/>
  <c r="Q365" i="60"/>
  <c r="P365" i="60"/>
  <c r="O365" i="60"/>
  <c r="R364" i="60"/>
  <c r="Q364" i="60"/>
  <c r="P364" i="60"/>
  <c r="O364" i="60"/>
  <c r="R363" i="60"/>
  <c r="Q363" i="60"/>
  <c r="P363" i="60"/>
  <c r="O363" i="60"/>
  <c r="R362" i="60"/>
  <c r="R368" i="60" s="1"/>
  <c r="Q362" i="60"/>
  <c r="Q368" i="60" s="1"/>
  <c r="P362" i="60"/>
  <c r="P368" i="60" s="1"/>
  <c r="O362" i="60"/>
  <c r="O368" i="60" s="1"/>
  <c r="R361" i="60"/>
  <c r="Q361" i="60"/>
  <c r="P361" i="60"/>
  <c r="O361" i="60"/>
  <c r="R360" i="60"/>
  <c r="Q360" i="60"/>
  <c r="P360" i="60"/>
  <c r="O360" i="60"/>
  <c r="R359" i="60"/>
  <c r="Q359" i="60"/>
  <c r="P359" i="60"/>
  <c r="O359" i="60"/>
  <c r="R358" i="60"/>
  <c r="Q358" i="60"/>
  <c r="P358" i="60"/>
  <c r="O358" i="60"/>
  <c r="R357" i="60"/>
  <c r="Q357" i="60"/>
  <c r="P357" i="60"/>
  <c r="O357" i="60"/>
  <c r="R356" i="60"/>
  <c r="Q356" i="60"/>
  <c r="P356" i="60"/>
  <c r="O356" i="60"/>
  <c r="R355" i="60"/>
  <c r="Q355" i="60"/>
  <c r="P355" i="60"/>
  <c r="O355" i="60"/>
  <c r="R354" i="60"/>
  <c r="Q354" i="60"/>
  <c r="R353" i="60"/>
  <c r="Q353" i="60"/>
  <c r="R352" i="60"/>
  <c r="Q352" i="60"/>
  <c r="R351" i="60"/>
  <c r="Q351" i="60"/>
  <c r="R350" i="60"/>
  <c r="Q350" i="60"/>
  <c r="P350" i="60"/>
  <c r="O350" i="60"/>
  <c r="R349" i="60"/>
  <c r="Q349" i="60"/>
  <c r="P349" i="60"/>
  <c r="O349" i="60"/>
  <c r="R348" i="60"/>
  <c r="Q348" i="60"/>
  <c r="P348" i="60"/>
  <c r="O348" i="60"/>
  <c r="R347" i="60"/>
  <c r="Q347" i="60"/>
  <c r="P347" i="60"/>
  <c r="O347" i="60"/>
  <c r="R346" i="60"/>
  <c r="R367" i="60" s="1"/>
  <c r="Q346" i="60"/>
  <c r="P346" i="60"/>
  <c r="O346" i="60"/>
  <c r="O367" i="60" s="1"/>
  <c r="R345" i="60"/>
  <c r="Q345" i="60"/>
  <c r="P345" i="60"/>
  <c r="P366" i="60" s="1"/>
  <c r="O345" i="60"/>
  <c r="O366" i="60" s="1"/>
  <c r="R335" i="60"/>
  <c r="Q335" i="60"/>
  <c r="P335" i="60"/>
  <c r="O335" i="60"/>
  <c r="R334" i="60"/>
  <c r="Q334" i="60"/>
  <c r="P334" i="60"/>
  <c r="O334" i="60"/>
  <c r="R333" i="60"/>
  <c r="Q333" i="60"/>
  <c r="P333" i="60"/>
  <c r="O333" i="60"/>
  <c r="R332" i="60"/>
  <c r="R338" i="60" s="1"/>
  <c r="Q332" i="60"/>
  <c r="Q338" i="60" s="1"/>
  <c r="P332" i="60"/>
  <c r="P338" i="60" s="1"/>
  <c r="O332" i="60"/>
  <c r="O338" i="60" s="1"/>
  <c r="R331" i="60"/>
  <c r="Q331" i="60"/>
  <c r="P331" i="60"/>
  <c r="O331" i="60"/>
  <c r="R330" i="60"/>
  <c r="Q330" i="60"/>
  <c r="P330" i="60"/>
  <c r="O330" i="60"/>
  <c r="R329" i="60"/>
  <c r="Q329" i="60"/>
  <c r="P329" i="60"/>
  <c r="O329" i="60"/>
  <c r="R328" i="60"/>
  <c r="Q328" i="60"/>
  <c r="P328" i="60"/>
  <c r="O328" i="60"/>
  <c r="R327" i="60"/>
  <c r="Q327" i="60"/>
  <c r="P327" i="60"/>
  <c r="O327" i="60"/>
  <c r="R326" i="60"/>
  <c r="Q326" i="60"/>
  <c r="P326" i="60"/>
  <c r="O326" i="60"/>
  <c r="R325" i="60"/>
  <c r="Q325" i="60"/>
  <c r="P325" i="60"/>
  <c r="O325" i="60"/>
  <c r="R324" i="60"/>
  <c r="Q324" i="60"/>
  <c r="R323" i="60"/>
  <c r="Q323" i="60"/>
  <c r="R322" i="60"/>
  <c r="Q322" i="60"/>
  <c r="R321" i="60"/>
  <c r="Q321" i="60"/>
  <c r="R320" i="60"/>
  <c r="Q320" i="60"/>
  <c r="P320" i="60"/>
  <c r="O320" i="60"/>
  <c r="R319" i="60"/>
  <c r="Q319" i="60"/>
  <c r="P319" i="60"/>
  <c r="O319" i="60"/>
  <c r="R318" i="60"/>
  <c r="Q318" i="60"/>
  <c r="P318" i="60"/>
  <c r="O318" i="60"/>
  <c r="R317" i="60"/>
  <c r="Q317" i="60"/>
  <c r="P317" i="60"/>
  <c r="O317" i="60"/>
  <c r="R316" i="60"/>
  <c r="Q316" i="60"/>
  <c r="P316" i="60"/>
  <c r="P337" i="60" s="1"/>
  <c r="O316" i="60"/>
  <c r="O337" i="60" s="1"/>
  <c r="R315" i="60"/>
  <c r="Q315" i="60"/>
  <c r="P315" i="60"/>
  <c r="P336" i="60" s="1"/>
  <c r="O315" i="60"/>
  <c r="O336" i="60" s="1"/>
  <c r="R305" i="60"/>
  <c r="Q305" i="60"/>
  <c r="P305" i="60"/>
  <c r="O305" i="60"/>
  <c r="R304" i="60"/>
  <c r="Q304" i="60"/>
  <c r="P304" i="60"/>
  <c r="O304" i="60"/>
  <c r="R303" i="60"/>
  <c r="Q303" i="60"/>
  <c r="P303" i="60"/>
  <c r="O303" i="60"/>
  <c r="R302" i="60"/>
  <c r="R308" i="60" s="1"/>
  <c r="Q302" i="60"/>
  <c r="P302" i="60"/>
  <c r="P308" i="60" s="1"/>
  <c r="O302" i="60"/>
  <c r="O308" i="60" s="1"/>
  <c r="R301" i="60"/>
  <c r="Q301" i="60"/>
  <c r="P301" i="60"/>
  <c r="O301" i="60"/>
  <c r="R300" i="60"/>
  <c r="Q300" i="60"/>
  <c r="P300" i="60"/>
  <c r="O300" i="60"/>
  <c r="R299" i="60"/>
  <c r="Q299" i="60"/>
  <c r="P299" i="60"/>
  <c r="O299" i="60"/>
  <c r="R298" i="60"/>
  <c r="Q298" i="60"/>
  <c r="P298" i="60"/>
  <c r="O298" i="60"/>
  <c r="R297" i="60"/>
  <c r="Q297" i="60"/>
  <c r="P297" i="60"/>
  <c r="O297" i="60"/>
  <c r="R296" i="60"/>
  <c r="Q296" i="60"/>
  <c r="P296" i="60"/>
  <c r="O296" i="60"/>
  <c r="R295" i="60"/>
  <c r="Q295" i="60"/>
  <c r="P295" i="60"/>
  <c r="O295" i="60"/>
  <c r="R294" i="60"/>
  <c r="Q294" i="60"/>
  <c r="R293" i="60"/>
  <c r="Q293" i="60"/>
  <c r="R292" i="60"/>
  <c r="Q292" i="60"/>
  <c r="R291" i="60"/>
  <c r="Q291" i="60"/>
  <c r="R290" i="60"/>
  <c r="Q290" i="60"/>
  <c r="P290" i="60"/>
  <c r="O290" i="60"/>
  <c r="R289" i="60"/>
  <c r="Q289" i="60"/>
  <c r="P289" i="60"/>
  <c r="O289" i="60"/>
  <c r="R288" i="60"/>
  <c r="Q288" i="60"/>
  <c r="P288" i="60"/>
  <c r="O288" i="60"/>
  <c r="R287" i="60"/>
  <c r="Q287" i="60"/>
  <c r="P287" i="60"/>
  <c r="O287" i="60"/>
  <c r="R286" i="60"/>
  <c r="R307" i="60" s="1"/>
  <c r="Q286" i="60"/>
  <c r="P286" i="60"/>
  <c r="O286" i="60"/>
  <c r="O307" i="60" s="1"/>
  <c r="R285" i="60"/>
  <c r="Q285" i="60"/>
  <c r="P285" i="60"/>
  <c r="P306" i="60" s="1"/>
  <c r="O285" i="60"/>
  <c r="O306" i="60" s="1"/>
  <c r="O309" i="60" s="1"/>
  <c r="R275" i="60"/>
  <c r="Q275" i="60"/>
  <c r="P275" i="60"/>
  <c r="O275" i="60"/>
  <c r="R274" i="60"/>
  <c r="Q274" i="60"/>
  <c r="P274" i="60"/>
  <c r="O274" i="60"/>
  <c r="R273" i="60"/>
  <c r="Q273" i="60"/>
  <c r="P273" i="60"/>
  <c r="O273" i="60"/>
  <c r="R272" i="60"/>
  <c r="R278" i="60" s="1"/>
  <c r="Q272" i="60"/>
  <c r="Q278" i="60" s="1"/>
  <c r="P272" i="60"/>
  <c r="P278" i="60" s="1"/>
  <c r="O272" i="60"/>
  <c r="O278" i="60" s="1"/>
  <c r="R271" i="60"/>
  <c r="Q271" i="60"/>
  <c r="P271" i="60"/>
  <c r="O271" i="60"/>
  <c r="R270" i="60"/>
  <c r="Q270" i="60"/>
  <c r="P270" i="60"/>
  <c r="O270" i="60"/>
  <c r="R269" i="60"/>
  <c r="Q269" i="60"/>
  <c r="P269" i="60"/>
  <c r="O269" i="60"/>
  <c r="R268" i="60"/>
  <c r="Q268" i="60"/>
  <c r="P268" i="60"/>
  <c r="O268" i="60"/>
  <c r="R267" i="60"/>
  <c r="Q267" i="60"/>
  <c r="P267" i="60"/>
  <c r="O267" i="60"/>
  <c r="R266" i="60"/>
  <c r="Q266" i="60"/>
  <c r="P266" i="60"/>
  <c r="O266" i="60"/>
  <c r="R265" i="60"/>
  <c r="Q265" i="60"/>
  <c r="P265" i="60"/>
  <c r="O265" i="60"/>
  <c r="R264" i="60"/>
  <c r="Q264" i="60"/>
  <c r="R263" i="60"/>
  <c r="Q263" i="60"/>
  <c r="R262" i="60"/>
  <c r="Q262" i="60"/>
  <c r="R261" i="60"/>
  <c r="Q261" i="60"/>
  <c r="R260" i="60"/>
  <c r="Q260" i="60"/>
  <c r="P260" i="60"/>
  <c r="O260" i="60"/>
  <c r="R259" i="60"/>
  <c r="Q259" i="60"/>
  <c r="P259" i="60"/>
  <c r="O259" i="60"/>
  <c r="R258" i="60"/>
  <c r="Q258" i="60"/>
  <c r="P258" i="60"/>
  <c r="O258" i="60"/>
  <c r="R257" i="60"/>
  <c r="Q257" i="60"/>
  <c r="P257" i="60"/>
  <c r="O257" i="60"/>
  <c r="R256" i="60"/>
  <c r="Q256" i="60"/>
  <c r="P256" i="60"/>
  <c r="O256" i="60"/>
  <c r="O277" i="60" s="1"/>
  <c r="R255" i="60"/>
  <c r="Q255" i="60"/>
  <c r="P255" i="60"/>
  <c r="P276" i="60" s="1"/>
  <c r="O255" i="60"/>
  <c r="O276" i="60" s="1"/>
  <c r="R245" i="60"/>
  <c r="Q245" i="60"/>
  <c r="P245" i="60"/>
  <c r="O245" i="60"/>
  <c r="R244" i="60"/>
  <c r="Q244" i="60"/>
  <c r="P244" i="60"/>
  <c r="O244" i="60"/>
  <c r="R243" i="60"/>
  <c r="Q243" i="60"/>
  <c r="P243" i="60"/>
  <c r="O243" i="60"/>
  <c r="R242" i="60"/>
  <c r="R248" i="60" s="1"/>
  <c r="Q242" i="60"/>
  <c r="Q248" i="60" s="1"/>
  <c r="P242" i="60"/>
  <c r="P248" i="60" s="1"/>
  <c r="O242" i="60"/>
  <c r="O248" i="60" s="1"/>
  <c r="R241" i="60"/>
  <c r="Q241" i="60"/>
  <c r="P241" i="60"/>
  <c r="O241" i="60"/>
  <c r="R240" i="60"/>
  <c r="Q240" i="60"/>
  <c r="P240" i="60"/>
  <c r="O240" i="60"/>
  <c r="R239" i="60"/>
  <c r="Q239" i="60"/>
  <c r="P239" i="60"/>
  <c r="O239" i="60"/>
  <c r="R238" i="60"/>
  <c r="Q238" i="60"/>
  <c r="P238" i="60"/>
  <c r="O238" i="60"/>
  <c r="R237" i="60"/>
  <c r="Q237" i="60"/>
  <c r="P237" i="60"/>
  <c r="O237" i="60"/>
  <c r="R236" i="60"/>
  <c r="Q236" i="60"/>
  <c r="P236" i="60"/>
  <c r="O236" i="60"/>
  <c r="R235" i="60"/>
  <c r="Q235" i="60"/>
  <c r="P235" i="60"/>
  <c r="O235" i="60"/>
  <c r="R234" i="60"/>
  <c r="Q234" i="60"/>
  <c r="R233" i="60"/>
  <c r="Q233" i="60"/>
  <c r="R232" i="60"/>
  <c r="Q232" i="60"/>
  <c r="R231" i="60"/>
  <c r="Q231" i="60"/>
  <c r="R230" i="60"/>
  <c r="Q230" i="60"/>
  <c r="P230" i="60"/>
  <c r="O230" i="60"/>
  <c r="R229" i="60"/>
  <c r="Q229" i="60"/>
  <c r="P229" i="60"/>
  <c r="O229" i="60"/>
  <c r="R228" i="60"/>
  <c r="Q228" i="60"/>
  <c r="P228" i="60"/>
  <c r="O228" i="60"/>
  <c r="R227" i="60"/>
  <c r="Q227" i="60"/>
  <c r="P227" i="60"/>
  <c r="O227" i="60"/>
  <c r="R226" i="60"/>
  <c r="R247" i="60" s="1"/>
  <c r="Q226" i="60"/>
  <c r="Q247" i="60" s="1"/>
  <c r="P226" i="60"/>
  <c r="O226" i="60"/>
  <c r="O247" i="60" s="1"/>
  <c r="R225" i="60"/>
  <c r="Q225" i="60"/>
  <c r="P225" i="60"/>
  <c r="P246" i="60" s="1"/>
  <c r="O225" i="60"/>
  <c r="O246" i="60" s="1"/>
  <c r="O249" i="60" s="1"/>
  <c r="R215" i="60"/>
  <c r="Q215" i="60"/>
  <c r="P215" i="60"/>
  <c r="O215" i="60"/>
  <c r="R214" i="60"/>
  <c r="Q214" i="60"/>
  <c r="P214" i="60"/>
  <c r="O214" i="60"/>
  <c r="R213" i="60"/>
  <c r="Q213" i="60"/>
  <c r="P213" i="60"/>
  <c r="O213" i="60"/>
  <c r="R212" i="60"/>
  <c r="R218" i="60" s="1"/>
  <c r="Q212" i="60"/>
  <c r="Q218" i="60" s="1"/>
  <c r="P212" i="60"/>
  <c r="P218" i="60" s="1"/>
  <c r="O212" i="60"/>
  <c r="O218" i="60" s="1"/>
  <c r="R211" i="60"/>
  <c r="Q211" i="60"/>
  <c r="P211" i="60"/>
  <c r="O211" i="60"/>
  <c r="R210" i="60"/>
  <c r="Q210" i="60"/>
  <c r="P210" i="60"/>
  <c r="O210" i="60"/>
  <c r="R209" i="60"/>
  <c r="Q209" i="60"/>
  <c r="P209" i="60"/>
  <c r="O209" i="60"/>
  <c r="R208" i="60"/>
  <c r="Q208" i="60"/>
  <c r="P208" i="60"/>
  <c r="O208" i="60"/>
  <c r="R207" i="60"/>
  <c r="Q207" i="60"/>
  <c r="P207" i="60"/>
  <c r="O207" i="60"/>
  <c r="R206" i="60"/>
  <c r="Q206" i="60"/>
  <c r="P206" i="60"/>
  <c r="O206" i="60"/>
  <c r="R205" i="60"/>
  <c r="Q205" i="60"/>
  <c r="P205" i="60"/>
  <c r="O205" i="60"/>
  <c r="R204" i="60"/>
  <c r="Q204" i="60"/>
  <c r="R203" i="60"/>
  <c r="Q203" i="60"/>
  <c r="R202" i="60"/>
  <c r="Q202" i="60"/>
  <c r="R201" i="60"/>
  <c r="Q201" i="60"/>
  <c r="R200" i="60"/>
  <c r="Q200" i="60"/>
  <c r="P200" i="60"/>
  <c r="O200" i="60"/>
  <c r="R199" i="60"/>
  <c r="Q199" i="60"/>
  <c r="P199" i="60"/>
  <c r="O199" i="60"/>
  <c r="R198" i="60"/>
  <c r="Q198" i="60"/>
  <c r="P198" i="60"/>
  <c r="O198" i="60"/>
  <c r="R197" i="60"/>
  <c r="Q197" i="60"/>
  <c r="P197" i="60"/>
  <c r="O197" i="60"/>
  <c r="R196" i="60"/>
  <c r="Q196" i="60"/>
  <c r="P196" i="60"/>
  <c r="P217" i="60" s="1"/>
  <c r="O196" i="60"/>
  <c r="O217" i="60" s="1"/>
  <c r="R195" i="60"/>
  <c r="Q195" i="60"/>
  <c r="P195" i="60"/>
  <c r="O195" i="60"/>
  <c r="O216" i="60" s="1"/>
  <c r="R185" i="60"/>
  <c r="Q185" i="60"/>
  <c r="P185" i="60"/>
  <c r="O185" i="60"/>
  <c r="R184" i="60"/>
  <c r="Q184" i="60"/>
  <c r="P184" i="60"/>
  <c r="O184" i="60"/>
  <c r="R183" i="60"/>
  <c r="Q183" i="60"/>
  <c r="P183" i="60"/>
  <c r="O183" i="60"/>
  <c r="R182" i="60"/>
  <c r="R188" i="60" s="1"/>
  <c r="Q182" i="60"/>
  <c r="Q188" i="60" s="1"/>
  <c r="P182" i="60"/>
  <c r="P188" i="60" s="1"/>
  <c r="O182" i="60"/>
  <c r="O188" i="60" s="1"/>
  <c r="R181" i="60"/>
  <c r="Q181" i="60"/>
  <c r="P181" i="60"/>
  <c r="O181" i="60"/>
  <c r="R180" i="60"/>
  <c r="Q180" i="60"/>
  <c r="P180" i="60"/>
  <c r="O180" i="60"/>
  <c r="R179" i="60"/>
  <c r="Q179" i="60"/>
  <c r="P179" i="60"/>
  <c r="O179" i="60"/>
  <c r="R178" i="60"/>
  <c r="Q178" i="60"/>
  <c r="P178" i="60"/>
  <c r="O178" i="60"/>
  <c r="R177" i="60"/>
  <c r="Q177" i="60"/>
  <c r="P177" i="60"/>
  <c r="O177" i="60"/>
  <c r="R176" i="60"/>
  <c r="Q176" i="60"/>
  <c r="P176" i="60"/>
  <c r="O176" i="60"/>
  <c r="R175" i="60"/>
  <c r="Q175" i="60"/>
  <c r="P175" i="60"/>
  <c r="O175" i="60"/>
  <c r="R174" i="60"/>
  <c r="Q174" i="60"/>
  <c r="R173" i="60"/>
  <c r="Q173" i="60"/>
  <c r="R172" i="60"/>
  <c r="Q172" i="60"/>
  <c r="R171" i="60"/>
  <c r="Q171" i="60"/>
  <c r="R170" i="60"/>
  <c r="Q170" i="60"/>
  <c r="P170" i="60"/>
  <c r="O170" i="60"/>
  <c r="R169" i="60"/>
  <c r="Q169" i="60"/>
  <c r="P169" i="60"/>
  <c r="O169" i="60"/>
  <c r="R168" i="60"/>
  <c r="Q168" i="60"/>
  <c r="P168" i="60"/>
  <c r="O168" i="60"/>
  <c r="R167" i="60"/>
  <c r="Q167" i="60"/>
  <c r="P167" i="60"/>
  <c r="O167" i="60"/>
  <c r="R166" i="60"/>
  <c r="R187" i="60" s="1"/>
  <c r="Q166" i="60"/>
  <c r="P166" i="60"/>
  <c r="O166" i="60"/>
  <c r="O187" i="60" s="1"/>
  <c r="R165" i="60"/>
  <c r="Q165" i="60"/>
  <c r="P165" i="60"/>
  <c r="O165" i="60"/>
  <c r="O186" i="60" s="1"/>
  <c r="R155" i="60"/>
  <c r="Q155" i="60"/>
  <c r="P155" i="60"/>
  <c r="O155" i="60"/>
  <c r="R154" i="60"/>
  <c r="Q154" i="60"/>
  <c r="P154" i="60"/>
  <c r="O154" i="60"/>
  <c r="R153" i="60"/>
  <c r="Q153" i="60"/>
  <c r="P153" i="60"/>
  <c r="O153" i="60"/>
  <c r="R152" i="60"/>
  <c r="R158" i="60" s="1"/>
  <c r="Q152" i="60"/>
  <c r="Q158" i="60" s="1"/>
  <c r="P152" i="60"/>
  <c r="O152" i="60"/>
  <c r="O158" i="60" s="1"/>
  <c r="R151" i="60"/>
  <c r="Q151" i="60"/>
  <c r="P151" i="60"/>
  <c r="O151" i="60"/>
  <c r="R150" i="60"/>
  <c r="Q150" i="60"/>
  <c r="P150" i="60"/>
  <c r="O150" i="60"/>
  <c r="R149" i="60"/>
  <c r="Q149" i="60"/>
  <c r="P149" i="60"/>
  <c r="O149" i="60"/>
  <c r="R148" i="60"/>
  <c r="Q148" i="60"/>
  <c r="P148" i="60"/>
  <c r="O148" i="60"/>
  <c r="R147" i="60"/>
  <c r="Q147" i="60"/>
  <c r="P147" i="60"/>
  <c r="O147" i="60"/>
  <c r="R146" i="60"/>
  <c r="Q146" i="60"/>
  <c r="P146" i="60"/>
  <c r="O146" i="60"/>
  <c r="R145" i="60"/>
  <c r="Q145" i="60"/>
  <c r="P145" i="60"/>
  <c r="O145" i="60"/>
  <c r="R144" i="60"/>
  <c r="Q144" i="60"/>
  <c r="R143" i="60"/>
  <c r="Q143" i="60"/>
  <c r="R142" i="60"/>
  <c r="Q142" i="60"/>
  <c r="R141" i="60"/>
  <c r="Q141" i="60"/>
  <c r="R140" i="60"/>
  <c r="Q140" i="60"/>
  <c r="P140" i="60"/>
  <c r="O140" i="60"/>
  <c r="R139" i="60"/>
  <c r="Q139" i="60"/>
  <c r="P139" i="60"/>
  <c r="O139" i="60"/>
  <c r="R138" i="60"/>
  <c r="Q138" i="60"/>
  <c r="P138" i="60"/>
  <c r="O138" i="60"/>
  <c r="R137" i="60"/>
  <c r="Q137" i="60"/>
  <c r="P137" i="60"/>
  <c r="O137" i="60"/>
  <c r="R136" i="60"/>
  <c r="Q136" i="60"/>
  <c r="P136" i="60"/>
  <c r="P157" i="60" s="1"/>
  <c r="O136" i="60"/>
  <c r="O157" i="60" s="1"/>
  <c r="R135" i="60"/>
  <c r="Q135" i="60"/>
  <c r="P135" i="60"/>
  <c r="P156" i="60" s="1"/>
  <c r="O135" i="60"/>
  <c r="O156" i="60" s="1"/>
  <c r="T114" i="60"/>
  <c r="S114" i="60"/>
  <c r="T112" i="60"/>
  <c r="S112" i="60"/>
  <c r="T111" i="60"/>
  <c r="S111" i="60"/>
  <c r="Q307" i="60" l="1"/>
  <c r="Q308" i="60"/>
  <c r="R157" i="60"/>
  <c r="R217" i="60"/>
  <c r="R277" i="60"/>
  <c r="R337" i="60"/>
  <c r="P158" i="60"/>
  <c r="P159" i="60" s="1"/>
  <c r="Q367" i="60"/>
  <c r="Q157" i="60"/>
  <c r="O219" i="60"/>
  <c r="O279" i="60"/>
  <c r="P186" i="60"/>
  <c r="P187" i="60"/>
  <c r="P247" i="60"/>
  <c r="P249" i="60" s="1"/>
  <c r="P307" i="60"/>
  <c r="P309" i="60" s="1"/>
  <c r="P339" i="60"/>
  <c r="P367" i="60"/>
  <c r="P369" i="60" s="1"/>
  <c r="Q187" i="60"/>
  <c r="Q217" i="60"/>
  <c r="Q277" i="60"/>
  <c r="Q337" i="60"/>
  <c r="P216" i="60"/>
  <c r="P219" i="60" s="1"/>
  <c r="O159" i="60"/>
  <c r="O189" i="60"/>
  <c r="O339" i="60"/>
  <c r="O369" i="60"/>
  <c r="P277" i="60"/>
  <c r="P279" i="60" s="1"/>
  <c r="Q156" i="60"/>
  <c r="Q159" i="60" s="1"/>
  <c r="Q186" i="60"/>
  <c r="Q216" i="60"/>
  <c r="Q246" i="60"/>
  <c r="Q249" i="60" s="1"/>
  <c r="Q276" i="60"/>
  <c r="Q306" i="60"/>
  <c r="Q309" i="60" s="1"/>
  <c r="Q336" i="60"/>
  <c r="Q366" i="60"/>
  <c r="R156" i="60"/>
  <c r="R159" i="60" s="1"/>
  <c r="R186" i="60"/>
  <c r="R189" i="60" s="1"/>
  <c r="R216" i="60"/>
  <c r="R219" i="60" s="1"/>
  <c r="R246" i="60"/>
  <c r="R249" i="60" s="1"/>
  <c r="R276" i="60"/>
  <c r="R279" i="60" s="1"/>
  <c r="R306" i="60"/>
  <c r="R309" i="60" s="1"/>
  <c r="R336" i="60"/>
  <c r="R339" i="60" s="1"/>
  <c r="R366" i="60"/>
  <c r="R369" i="60" s="1"/>
  <c r="E281" i="64"/>
  <c r="H46" i="54" s="1"/>
  <c r="C281" i="64"/>
  <c r="F46" i="54" s="1"/>
  <c r="Q369" i="60" l="1"/>
  <c r="Q279" i="60"/>
  <c r="Q189" i="60"/>
  <c r="P189" i="60"/>
  <c r="Q219" i="60"/>
  <c r="Q339" i="60"/>
  <c r="G245" i="66"/>
  <c r="E117" i="54" s="1"/>
  <c r="I245" i="66"/>
  <c r="G117" i="54" s="1"/>
  <c r="H245" i="66"/>
  <c r="F117" i="54" s="1"/>
  <c r="B245" i="66"/>
  <c r="E115" i="54" s="1"/>
  <c r="K245" i="66"/>
  <c r="I117" i="54" s="1"/>
  <c r="J245" i="66"/>
  <c r="H117" i="54" s="1"/>
  <c r="F245" i="66"/>
  <c r="I115" i="54" s="1"/>
  <c r="E245" i="66"/>
  <c r="H115" i="54" s="1"/>
  <c r="D245" i="66"/>
  <c r="G115" i="54" s="1"/>
  <c r="C245" i="66"/>
  <c r="F115" i="54" s="1"/>
  <c r="H106" i="54"/>
  <c r="G106" i="54"/>
  <c r="F105" i="54"/>
  <c r="H105" i="54"/>
  <c r="E107" i="54"/>
  <c r="E105" i="54"/>
  <c r="G104" i="54"/>
  <c r="F104" i="54"/>
  <c r="H104" i="54"/>
  <c r="I148" i="54"/>
  <c r="H148" i="54"/>
  <c r="G148" i="54"/>
  <c r="F148" i="54"/>
  <c r="E148" i="54"/>
  <c r="I147" i="54"/>
  <c r="H147" i="54"/>
  <c r="G147" i="54"/>
  <c r="F147" i="54"/>
  <c r="E147" i="54"/>
  <c r="E146" i="54"/>
  <c r="I142" i="54"/>
  <c r="H142" i="54"/>
  <c r="G142" i="54"/>
  <c r="I141" i="54"/>
  <c r="H141" i="54"/>
  <c r="G141" i="54"/>
  <c r="I140" i="54"/>
  <c r="H140" i="54"/>
  <c r="G140" i="54"/>
  <c r="F142" i="54"/>
  <c r="E142" i="54"/>
  <c r="D142" i="54"/>
  <c r="C142" i="54"/>
  <c r="F141" i="54"/>
  <c r="E141" i="54"/>
  <c r="D141" i="54"/>
  <c r="C141" i="54"/>
  <c r="F140" i="54"/>
  <c r="E140" i="54"/>
  <c r="D140" i="54"/>
  <c r="C140" i="54"/>
  <c r="F139" i="54"/>
  <c r="E139" i="54"/>
  <c r="D139" i="54"/>
  <c r="C139" i="54"/>
  <c r="F138" i="54"/>
  <c r="E138" i="54"/>
  <c r="D138" i="54"/>
  <c r="C138" i="54"/>
  <c r="F137" i="54"/>
  <c r="E137" i="54"/>
  <c r="D137" i="54"/>
  <c r="C137" i="54"/>
  <c r="F136" i="54"/>
  <c r="E136" i="54"/>
  <c r="D136" i="54"/>
  <c r="C136" i="54"/>
  <c r="I107" i="54" l="1"/>
  <c r="D108" i="54"/>
  <c r="E106" i="54"/>
  <c r="E109" i="54"/>
  <c r="E104" i="54"/>
  <c r="E108" i="54"/>
  <c r="D109" i="54"/>
  <c r="F124" i="55" l="1"/>
  <c r="F114" i="55"/>
  <c r="F104" i="55"/>
  <c r="R104" i="55" s="1"/>
  <c r="F84" i="55"/>
  <c r="F74" i="55"/>
  <c r="R74" i="55" s="1"/>
  <c r="F64" i="55"/>
  <c r="F54" i="55"/>
  <c r="F14" i="55" s="1"/>
  <c r="E134" i="55"/>
  <c r="D134" i="55"/>
  <c r="C134" i="55"/>
  <c r="E124" i="55"/>
  <c r="P124" i="55" s="1"/>
  <c r="D124" i="55"/>
  <c r="N124" i="55" s="1"/>
  <c r="C124" i="55"/>
  <c r="E114" i="55"/>
  <c r="P114" i="55" s="1"/>
  <c r="D114" i="55"/>
  <c r="C114" i="55"/>
  <c r="E104" i="55"/>
  <c r="D104" i="55"/>
  <c r="C104" i="55"/>
  <c r="E94" i="55"/>
  <c r="P94" i="55" s="1"/>
  <c r="D94" i="55"/>
  <c r="N94" i="55" s="1"/>
  <c r="D84" i="55"/>
  <c r="N84" i="55" s="1"/>
  <c r="C84" i="55"/>
  <c r="E74" i="55"/>
  <c r="D74" i="55"/>
  <c r="C74" i="55"/>
  <c r="E64" i="55"/>
  <c r="D64" i="55"/>
  <c r="C64" i="55"/>
  <c r="D54" i="55"/>
  <c r="F86" i="53"/>
  <c r="E86" i="53"/>
  <c r="D86" i="53"/>
  <c r="C86" i="53"/>
  <c r="B86" i="53"/>
  <c r="F80" i="53"/>
  <c r="E80" i="53"/>
  <c r="D80" i="53"/>
  <c r="C80" i="53"/>
  <c r="B80" i="53"/>
  <c r="F74" i="53"/>
  <c r="E74" i="53"/>
  <c r="D74" i="53"/>
  <c r="C74" i="53"/>
  <c r="B74" i="53"/>
  <c r="F68" i="53"/>
  <c r="E68" i="53"/>
  <c r="D68" i="53"/>
  <c r="C68" i="53"/>
  <c r="B68" i="53"/>
  <c r="F62" i="53"/>
  <c r="E62" i="53"/>
  <c r="D62" i="53"/>
  <c r="C62" i="53"/>
  <c r="B62" i="53"/>
  <c r="F56" i="53"/>
  <c r="E56" i="53"/>
  <c r="D56" i="53"/>
  <c r="C56" i="53"/>
  <c r="B56" i="53"/>
  <c r="F50" i="53"/>
  <c r="E50" i="53"/>
  <c r="D50" i="53"/>
  <c r="C50" i="53"/>
  <c r="B50" i="53"/>
  <c r="F44" i="53"/>
  <c r="E44" i="53"/>
  <c r="D44" i="53"/>
  <c r="C44" i="53"/>
  <c r="B44" i="53"/>
  <c r="F38" i="53"/>
  <c r="E38" i="53"/>
  <c r="E14" i="53" s="1"/>
  <c r="D38" i="53"/>
  <c r="C38" i="53"/>
  <c r="B38" i="53"/>
  <c r="F85" i="53"/>
  <c r="F79" i="53"/>
  <c r="F73" i="53"/>
  <c r="F67" i="53"/>
  <c r="F61" i="53"/>
  <c r="F55" i="53"/>
  <c r="F49" i="53"/>
  <c r="F43" i="53"/>
  <c r="F37" i="53"/>
  <c r="F134" i="55"/>
  <c r="F94" i="55"/>
  <c r="R94" i="55" s="1"/>
  <c r="E84" i="55"/>
  <c r="C54" i="55"/>
  <c r="Q139" i="55"/>
  <c r="O139" i="55"/>
  <c r="M139" i="55"/>
  <c r="K139" i="55"/>
  <c r="I139" i="55"/>
  <c r="Q138" i="55"/>
  <c r="O138" i="55"/>
  <c r="M138" i="55"/>
  <c r="K138" i="55"/>
  <c r="I138" i="55"/>
  <c r="Q137" i="55"/>
  <c r="O137" i="55"/>
  <c r="M137" i="55"/>
  <c r="K137" i="55"/>
  <c r="I137" i="55"/>
  <c r="Q129" i="55"/>
  <c r="O129" i="55"/>
  <c r="M129" i="55"/>
  <c r="K129" i="55"/>
  <c r="I129" i="55"/>
  <c r="Q128" i="55"/>
  <c r="O128" i="55"/>
  <c r="M128" i="55"/>
  <c r="K128" i="55"/>
  <c r="I128" i="55"/>
  <c r="Q127" i="55"/>
  <c r="O127" i="55"/>
  <c r="M127" i="55"/>
  <c r="K127" i="55"/>
  <c r="I127" i="55"/>
  <c r="Q119" i="55"/>
  <c r="O119" i="55"/>
  <c r="M119" i="55"/>
  <c r="K119" i="55"/>
  <c r="I119" i="55"/>
  <c r="Q118" i="55"/>
  <c r="O118" i="55"/>
  <c r="M118" i="55"/>
  <c r="K118" i="55"/>
  <c r="I118" i="55"/>
  <c r="Q117" i="55"/>
  <c r="O117" i="55"/>
  <c r="M117" i="55"/>
  <c r="K117" i="55"/>
  <c r="I117" i="55"/>
  <c r="Q109" i="55"/>
  <c r="O109" i="55"/>
  <c r="M109" i="55"/>
  <c r="K109" i="55"/>
  <c r="I109" i="55"/>
  <c r="Q108" i="55"/>
  <c r="O108" i="55"/>
  <c r="M108" i="55"/>
  <c r="K108" i="55"/>
  <c r="I108" i="55"/>
  <c r="Q107" i="55"/>
  <c r="O107" i="55"/>
  <c r="M107" i="55"/>
  <c r="K107" i="55"/>
  <c r="I107" i="55"/>
  <c r="Q99" i="55"/>
  <c r="O99" i="55"/>
  <c r="M99" i="55"/>
  <c r="K99" i="55"/>
  <c r="I99" i="55"/>
  <c r="Q98" i="55"/>
  <c r="O98" i="55"/>
  <c r="M98" i="55"/>
  <c r="K98" i="55"/>
  <c r="I98" i="55"/>
  <c r="Q97" i="55"/>
  <c r="O97" i="55"/>
  <c r="M97" i="55"/>
  <c r="K97" i="55"/>
  <c r="I97" i="55"/>
  <c r="Q89" i="55"/>
  <c r="O89" i="55"/>
  <c r="M89" i="55"/>
  <c r="K89" i="55"/>
  <c r="I89" i="55"/>
  <c r="Q88" i="55"/>
  <c r="O88" i="55"/>
  <c r="M88" i="55"/>
  <c r="K88" i="55"/>
  <c r="I88" i="55"/>
  <c r="Q87" i="55"/>
  <c r="O87" i="55"/>
  <c r="M87" i="55"/>
  <c r="K87" i="55"/>
  <c r="I87" i="55"/>
  <c r="Q79" i="55"/>
  <c r="O79" i="55"/>
  <c r="M79" i="55"/>
  <c r="K79" i="55"/>
  <c r="I79" i="55"/>
  <c r="Q78" i="55"/>
  <c r="O78" i="55"/>
  <c r="M78" i="55"/>
  <c r="K78" i="55"/>
  <c r="I78" i="55"/>
  <c r="Q77" i="55"/>
  <c r="O77" i="55"/>
  <c r="M77" i="55"/>
  <c r="K77" i="55"/>
  <c r="I77" i="55"/>
  <c r="Q69" i="55"/>
  <c r="O69" i="55"/>
  <c r="M69" i="55"/>
  <c r="K69" i="55"/>
  <c r="I69" i="55"/>
  <c r="Q68" i="55"/>
  <c r="O68" i="55"/>
  <c r="M68" i="55"/>
  <c r="K68" i="55"/>
  <c r="I68" i="55"/>
  <c r="Q67" i="55"/>
  <c r="O67" i="55"/>
  <c r="M67" i="55"/>
  <c r="K67" i="55"/>
  <c r="I67" i="55"/>
  <c r="F310" i="40"/>
  <c r="F135" i="55" s="1"/>
  <c r="R135" i="55" s="1"/>
  <c r="E310" i="40"/>
  <c r="E135" i="55" s="1"/>
  <c r="P135" i="55" s="1"/>
  <c r="D310" i="40"/>
  <c r="D135" i="55" s="1"/>
  <c r="N135" i="55" s="1"/>
  <c r="C310" i="40"/>
  <c r="C135" i="55" s="1"/>
  <c r="L135" i="55" s="1"/>
  <c r="B310" i="40"/>
  <c r="B135" i="55" s="1"/>
  <c r="J135" i="55" s="1"/>
  <c r="F284" i="40"/>
  <c r="F125" i="55" s="1"/>
  <c r="R125" i="55" s="1"/>
  <c r="E284" i="40"/>
  <c r="E125" i="55" s="1"/>
  <c r="P125" i="55" s="1"/>
  <c r="D284" i="40"/>
  <c r="D125" i="55" s="1"/>
  <c r="N125" i="55" s="1"/>
  <c r="C284" i="40"/>
  <c r="C125" i="55" s="1"/>
  <c r="L125" i="55" s="1"/>
  <c r="B284" i="40"/>
  <c r="B125" i="55" s="1"/>
  <c r="J125" i="55" s="1"/>
  <c r="F258" i="40"/>
  <c r="F115" i="55" s="1"/>
  <c r="R115" i="55" s="1"/>
  <c r="E258" i="40"/>
  <c r="E115" i="55" s="1"/>
  <c r="P115" i="55" s="1"/>
  <c r="D258" i="40"/>
  <c r="D115" i="55" s="1"/>
  <c r="N115" i="55" s="1"/>
  <c r="C258" i="40"/>
  <c r="C115" i="55" s="1"/>
  <c r="L115" i="55" s="1"/>
  <c r="B258" i="40"/>
  <c r="B115" i="55" s="1"/>
  <c r="J115" i="55" s="1"/>
  <c r="F232" i="40"/>
  <c r="F105" i="55" s="1"/>
  <c r="R105" i="55" s="1"/>
  <c r="E232" i="40"/>
  <c r="E105" i="55" s="1"/>
  <c r="P105" i="55" s="1"/>
  <c r="D232" i="40"/>
  <c r="D105" i="55" s="1"/>
  <c r="N105" i="55" s="1"/>
  <c r="C232" i="40"/>
  <c r="C105" i="55" s="1"/>
  <c r="L105" i="55" s="1"/>
  <c r="B232" i="40"/>
  <c r="B105" i="55" s="1"/>
  <c r="J105" i="55" s="1"/>
  <c r="F206" i="40"/>
  <c r="F95" i="55" s="1"/>
  <c r="R95" i="55" s="1"/>
  <c r="E206" i="40"/>
  <c r="E95" i="55" s="1"/>
  <c r="P95" i="55" s="1"/>
  <c r="D206" i="40"/>
  <c r="D95" i="55" s="1"/>
  <c r="N95" i="55" s="1"/>
  <c r="C206" i="40"/>
  <c r="C95" i="55" s="1"/>
  <c r="L95" i="55" s="1"/>
  <c r="B206" i="40"/>
  <c r="B95" i="55" s="1"/>
  <c r="J95" i="55" s="1"/>
  <c r="F180" i="40"/>
  <c r="F85" i="55" s="1"/>
  <c r="R85" i="55" s="1"/>
  <c r="E180" i="40"/>
  <c r="E85" i="55" s="1"/>
  <c r="P85" i="55" s="1"/>
  <c r="D180" i="40"/>
  <c r="D85" i="55" s="1"/>
  <c r="C180" i="40"/>
  <c r="C85" i="55" s="1"/>
  <c r="L85" i="55" s="1"/>
  <c r="B180" i="40"/>
  <c r="B85" i="55" s="1"/>
  <c r="J85" i="55" s="1"/>
  <c r="F154" i="40"/>
  <c r="F75" i="55" s="1"/>
  <c r="R75" i="55" s="1"/>
  <c r="E154" i="40"/>
  <c r="E75" i="55" s="1"/>
  <c r="P75" i="55" s="1"/>
  <c r="D154" i="40"/>
  <c r="D75" i="55" s="1"/>
  <c r="N75" i="55" s="1"/>
  <c r="C154" i="40"/>
  <c r="C75" i="55" s="1"/>
  <c r="L75" i="55" s="1"/>
  <c r="B154" i="40"/>
  <c r="B75" i="55" s="1"/>
  <c r="J75" i="55" s="1"/>
  <c r="F128" i="40"/>
  <c r="F65" i="55" s="1"/>
  <c r="R65" i="55" s="1"/>
  <c r="E128" i="40"/>
  <c r="E65" i="55" s="1"/>
  <c r="P65" i="55" s="1"/>
  <c r="D128" i="40"/>
  <c r="D65" i="55" s="1"/>
  <c r="N65" i="55" s="1"/>
  <c r="C128" i="40"/>
  <c r="C65" i="55" s="1"/>
  <c r="L65" i="55" s="1"/>
  <c r="B128" i="40"/>
  <c r="B65" i="55" s="1"/>
  <c r="F297" i="39"/>
  <c r="E297" i="39"/>
  <c r="D297" i="39"/>
  <c r="C297" i="39"/>
  <c r="F294" i="39"/>
  <c r="F136" i="55" s="1"/>
  <c r="E294" i="39"/>
  <c r="E136" i="55" s="1"/>
  <c r="D294" i="39"/>
  <c r="D136" i="55" s="1"/>
  <c r="C294" i="39"/>
  <c r="C136" i="55" s="1"/>
  <c r="B294" i="39"/>
  <c r="B136" i="55" s="1"/>
  <c r="F272" i="39"/>
  <c r="E272" i="39"/>
  <c r="D272" i="39"/>
  <c r="C272" i="39"/>
  <c r="F269" i="39"/>
  <c r="F126" i="55" s="1"/>
  <c r="E269" i="39"/>
  <c r="E126" i="55" s="1"/>
  <c r="D269" i="39"/>
  <c r="D126" i="55" s="1"/>
  <c r="N126" i="55" s="1"/>
  <c r="C269" i="39"/>
  <c r="C126" i="55" s="1"/>
  <c r="L126" i="55" s="1"/>
  <c r="B269" i="39"/>
  <c r="B126" i="55" s="1"/>
  <c r="J126" i="55" s="1"/>
  <c r="F247" i="39"/>
  <c r="E247" i="39"/>
  <c r="D247" i="39"/>
  <c r="C247" i="39"/>
  <c r="F244" i="39"/>
  <c r="F116" i="55" s="1"/>
  <c r="E244" i="39"/>
  <c r="E116" i="55" s="1"/>
  <c r="P116" i="55" s="1"/>
  <c r="D244" i="39"/>
  <c r="D116" i="55" s="1"/>
  <c r="C244" i="39"/>
  <c r="C116" i="55" s="1"/>
  <c r="L116" i="55" s="1"/>
  <c r="B244" i="39"/>
  <c r="B116" i="55" s="1"/>
  <c r="F222" i="39"/>
  <c r="E222" i="39"/>
  <c r="D222" i="39"/>
  <c r="C222" i="39"/>
  <c r="F219" i="39"/>
  <c r="F106" i="55" s="1"/>
  <c r="R106" i="55" s="1"/>
  <c r="E219" i="39"/>
  <c r="E106" i="55" s="1"/>
  <c r="P106" i="55" s="1"/>
  <c r="D219" i="39"/>
  <c r="D106" i="55" s="1"/>
  <c r="C219" i="39"/>
  <c r="C106" i="55" s="1"/>
  <c r="B219" i="39"/>
  <c r="B106" i="55" s="1"/>
  <c r="F197" i="39"/>
  <c r="E197" i="39"/>
  <c r="D197" i="39"/>
  <c r="C197" i="39"/>
  <c r="F194" i="39"/>
  <c r="F96" i="55" s="1"/>
  <c r="E194" i="39"/>
  <c r="E96" i="55" s="1"/>
  <c r="P96" i="55" s="1"/>
  <c r="D194" i="39"/>
  <c r="D96" i="55" s="1"/>
  <c r="N96" i="55" s="1"/>
  <c r="C194" i="39"/>
  <c r="C96" i="55" s="1"/>
  <c r="L96" i="55" s="1"/>
  <c r="B194" i="39"/>
  <c r="B96" i="55" s="1"/>
  <c r="F172" i="39"/>
  <c r="E172" i="39"/>
  <c r="D172" i="39"/>
  <c r="C172" i="39"/>
  <c r="F169" i="39"/>
  <c r="F86" i="55" s="1"/>
  <c r="E169" i="39"/>
  <c r="E86" i="55" s="1"/>
  <c r="D169" i="39"/>
  <c r="D86" i="55" s="1"/>
  <c r="C169" i="39"/>
  <c r="C86" i="55" s="1"/>
  <c r="B169" i="39"/>
  <c r="B86" i="55" s="1"/>
  <c r="F147" i="39"/>
  <c r="E147" i="39"/>
  <c r="D147" i="39"/>
  <c r="C147" i="39"/>
  <c r="F144" i="39"/>
  <c r="F76" i="55" s="1"/>
  <c r="E144" i="39"/>
  <c r="E76" i="55" s="1"/>
  <c r="D144" i="39"/>
  <c r="D76" i="55" s="1"/>
  <c r="N76" i="55" s="1"/>
  <c r="C144" i="39"/>
  <c r="C76" i="55" s="1"/>
  <c r="L76" i="55" s="1"/>
  <c r="B144" i="39"/>
  <c r="B76" i="55" s="1"/>
  <c r="F122" i="39"/>
  <c r="E122" i="39"/>
  <c r="D122" i="39"/>
  <c r="C122" i="39"/>
  <c r="F119" i="39"/>
  <c r="F66" i="55" s="1"/>
  <c r="E119" i="39"/>
  <c r="E66" i="55" s="1"/>
  <c r="D119" i="39"/>
  <c r="D66" i="55" s="1"/>
  <c r="C119" i="39"/>
  <c r="C66" i="55" s="1"/>
  <c r="L66" i="55" s="1"/>
  <c r="B119" i="39"/>
  <c r="B66" i="55" s="1"/>
  <c r="J66" i="55" s="1"/>
  <c r="F14" i="53" l="1"/>
  <c r="F13" i="53"/>
  <c r="B14" i="53"/>
  <c r="C14" i="53"/>
  <c r="D14" i="55"/>
  <c r="D14" i="53"/>
  <c r="F97" i="55"/>
  <c r="E77" i="55"/>
  <c r="F87" i="55"/>
  <c r="E54" i="55"/>
  <c r="E14" i="55" s="1"/>
  <c r="F119" i="55"/>
  <c r="E97" i="55"/>
  <c r="F137" i="55"/>
  <c r="C94" i="55"/>
  <c r="L94" i="55" s="1"/>
  <c r="L98" i="55" s="1"/>
  <c r="F79" i="55"/>
  <c r="C109" i="55"/>
  <c r="E87" i="55"/>
  <c r="R86" i="55"/>
  <c r="R89" i="55" s="1"/>
  <c r="F89" i="55"/>
  <c r="D109" i="55"/>
  <c r="N106" i="55"/>
  <c r="N109" i="55" s="1"/>
  <c r="R126" i="55"/>
  <c r="R129" i="55" s="1"/>
  <c r="F129" i="55"/>
  <c r="E129" i="55"/>
  <c r="P126" i="55"/>
  <c r="P129" i="55" s="1"/>
  <c r="E79" i="55"/>
  <c r="P76" i="55"/>
  <c r="P79" i="55" s="1"/>
  <c r="D69" i="55"/>
  <c r="N66" i="55"/>
  <c r="N69" i="55" s="1"/>
  <c r="J86" i="55"/>
  <c r="J89" i="55" s="1"/>
  <c r="B89" i="55"/>
  <c r="P136" i="55"/>
  <c r="P139" i="55" s="1"/>
  <c r="E139" i="55"/>
  <c r="P86" i="55"/>
  <c r="P89" i="55" s="1"/>
  <c r="E89" i="55"/>
  <c r="B119" i="55"/>
  <c r="J116" i="55"/>
  <c r="J119" i="55" s="1"/>
  <c r="F69" i="55"/>
  <c r="R66" i="55"/>
  <c r="R69" i="55" s="1"/>
  <c r="E69" i="55"/>
  <c r="P66" i="55"/>
  <c r="P69" i="55" s="1"/>
  <c r="J96" i="55"/>
  <c r="J99" i="55" s="1"/>
  <c r="B99" i="55"/>
  <c r="R96" i="55"/>
  <c r="R99" i="55" s="1"/>
  <c r="F99" i="55"/>
  <c r="N116" i="55"/>
  <c r="N119" i="55" s="1"/>
  <c r="D119" i="55"/>
  <c r="B139" i="55"/>
  <c r="J136" i="55"/>
  <c r="J139" i="55" s="1"/>
  <c r="F139" i="55"/>
  <c r="F138" i="55"/>
  <c r="R136" i="55"/>
  <c r="R139" i="55" s="1"/>
  <c r="P99" i="55"/>
  <c r="F88" i="55"/>
  <c r="F98" i="55"/>
  <c r="F118" i="55"/>
  <c r="F128" i="55"/>
  <c r="L106" i="55"/>
  <c r="L109" i="55" s="1"/>
  <c r="R116" i="55"/>
  <c r="R119" i="55" s="1"/>
  <c r="B79" i="55"/>
  <c r="R76" i="55"/>
  <c r="R79" i="55" s="1"/>
  <c r="J106" i="55"/>
  <c r="D138" i="55"/>
  <c r="E88" i="55"/>
  <c r="E99" i="55"/>
  <c r="L119" i="55"/>
  <c r="L69" i="55"/>
  <c r="N99" i="55"/>
  <c r="D89" i="55"/>
  <c r="B109" i="55"/>
  <c r="N129" i="55"/>
  <c r="D79" i="55"/>
  <c r="F68" i="55"/>
  <c r="R84" i="55"/>
  <c r="R124" i="55"/>
  <c r="R127" i="55" s="1"/>
  <c r="R134" i="55"/>
  <c r="R137" i="55" s="1"/>
  <c r="F77" i="55"/>
  <c r="R114" i="55"/>
  <c r="R117" i="55" s="1"/>
  <c r="F78" i="55"/>
  <c r="E137" i="55"/>
  <c r="E138" i="55"/>
  <c r="D88" i="55"/>
  <c r="P84" i="55"/>
  <c r="C139" i="55"/>
  <c r="D139" i="55"/>
  <c r="N127" i="55"/>
  <c r="C129" i="55"/>
  <c r="D129" i="55"/>
  <c r="B129" i="55"/>
  <c r="P119" i="55"/>
  <c r="C119" i="55"/>
  <c r="R107" i="55"/>
  <c r="P109" i="55"/>
  <c r="F109" i="55"/>
  <c r="D99" i="55"/>
  <c r="L97" i="55"/>
  <c r="C99" i="55"/>
  <c r="P97" i="55"/>
  <c r="N85" i="55"/>
  <c r="N87" i="55" s="1"/>
  <c r="C89" i="55"/>
  <c r="D87" i="55"/>
  <c r="C79" i="55"/>
  <c r="R77" i="55"/>
  <c r="C69" i="55"/>
  <c r="J65" i="55"/>
  <c r="J69" i="55" s="1"/>
  <c r="L136" i="55"/>
  <c r="L139" i="55" s="1"/>
  <c r="N136" i="55"/>
  <c r="N139" i="55" s="1"/>
  <c r="C138" i="55"/>
  <c r="L129" i="55"/>
  <c r="J129" i="55"/>
  <c r="E119" i="55"/>
  <c r="E109" i="55"/>
  <c r="J109" i="55"/>
  <c r="R109" i="55"/>
  <c r="F108" i="55"/>
  <c r="D98" i="55"/>
  <c r="N98" i="55"/>
  <c r="L99" i="55"/>
  <c r="E98" i="55"/>
  <c r="L86" i="55"/>
  <c r="L89" i="55" s="1"/>
  <c r="N86" i="55"/>
  <c r="N88" i="55" s="1"/>
  <c r="L79" i="55"/>
  <c r="N79" i="55"/>
  <c r="J76" i="55"/>
  <c r="J79" i="55" s="1"/>
  <c r="B69" i="55"/>
  <c r="C78" i="55"/>
  <c r="L74" i="55"/>
  <c r="L78" i="55" s="1"/>
  <c r="C87" i="55"/>
  <c r="C88" i="55"/>
  <c r="C107" i="55"/>
  <c r="C108" i="55"/>
  <c r="C118" i="55"/>
  <c r="L114" i="55"/>
  <c r="L118" i="55" s="1"/>
  <c r="C117" i="55"/>
  <c r="C127" i="55"/>
  <c r="C128" i="55"/>
  <c r="D68" i="55"/>
  <c r="D67" i="55"/>
  <c r="N64" i="55"/>
  <c r="N67" i="55" s="1"/>
  <c r="D78" i="55"/>
  <c r="N74" i="55"/>
  <c r="N77" i="55" s="1"/>
  <c r="N104" i="55"/>
  <c r="N107" i="55" s="1"/>
  <c r="D107" i="55"/>
  <c r="D108" i="55"/>
  <c r="D118" i="55"/>
  <c r="N114" i="55"/>
  <c r="N117" i="55" s="1"/>
  <c r="D117" i="55"/>
  <c r="C67" i="55"/>
  <c r="L64" i="55"/>
  <c r="L67" i="55" s="1"/>
  <c r="C68" i="55"/>
  <c r="E68" i="55"/>
  <c r="E67" i="55"/>
  <c r="P64" i="55"/>
  <c r="P67" i="55" s="1"/>
  <c r="P104" i="55"/>
  <c r="P108" i="55" s="1"/>
  <c r="E108" i="55"/>
  <c r="E107" i="55"/>
  <c r="P74" i="55"/>
  <c r="L134" i="55"/>
  <c r="F107" i="55"/>
  <c r="D127" i="55"/>
  <c r="D128" i="55"/>
  <c r="R64" i="55"/>
  <c r="N134" i="55"/>
  <c r="N137" i="55" s="1"/>
  <c r="F67" i="55"/>
  <c r="E127" i="55"/>
  <c r="E128" i="55"/>
  <c r="P134" i="55"/>
  <c r="E78" i="55"/>
  <c r="F127" i="55"/>
  <c r="C137" i="55"/>
  <c r="D137" i="55"/>
  <c r="P127" i="55"/>
  <c r="L124" i="55"/>
  <c r="L128" i="55" s="1"/>
  <c r="P118" i="55"/>
  <c r="P117" i="55"/>
  <c r="E117" i="55"/>
  <c r="E118" i="55"/>
  <c r="F117" i="55"/>
  <c r="L104" i="55"/>
  <c r="R108" i="55"/>
  <c r="D97" i="55"/>
  <c r="L84" i="55"/>
  <c r="C77" i="55"/>
  <c r="D77" i="55"/>
  <c r="N128" i="55"/>
  <c r="N97" i="55"/>
  <c r="R97" i="55"/>
  <c r="P98" i="55"/>
  <c r="I15" i="55"/>
  <c r="I119" i="54"/>
  <c r="H119" i="54"/>
  <c r="G119" i="54"/>
  <c r="F119" i="54"/>
  <c r="I85" i="54"/>
  <c r="H85" i="54"/>
  <c r="G85" i="54"/>
  <c r="F85" i="54"/>
  <c r="I84" i="54"/>
  <c r="H84" i="54"/>
  <c r="G84" i="54"/>
  <c r="F84" i="54"/>
  <c r="I83" i="54"/>
  <c r="H83" i="54"/>
  <c r="G83" i="54"/>
  <c r="F83" i="54"/>
  <c r="I82" i="54"/>
  <c r="H82" i="54"/>
  <c r="G82" i="54"/>
  <c r="F82" i="54"/>
  <c r="I81" i="54"/>
  <c r="H81" i="54"/>
  <c r="G81" i="54"/>
  <c r="F81" i="54"/>
  <c r="I80" i="54"/>
  <c r="H80" i="54"/>
  <c r="G80" i="54"/>
  <c r="F80" i="54"/>
  <c r="I79" i="54"/>
  <c r="H79" i="54"/>
  <c r="G79" i="54"/>
  <c r="F79" i="54"/>
  <c r="I78" i="54"/>
  <c r="H78" i="54"/>
  <c r="G78" i="54"/>
  <c r="F78" i="54"/>
  <c r="D332" i="61"/>
  <c r="C332" i="61"/>
  <c r="F333" i="61"/>
  <c r="E333" i="61"/>
  <c r="F332" i="61"/>
  <c r="E332" i="61"/>
  <c r="F308" i="61"/>
  <c r="E308" i="61"/>
  <c r="D308" i="61"/>
  <c r="C308" i="61"/>
  <c r="F307" i="61"/>
  <c r="E307" i="61"/>
  <c r="D307" i="61"/>
  <c r="C307" i="61"/>
  <c r="F283" i="61"/>
  <c r="E283" i="61"/>
  <c r="D283" i="61"/>
  <c r="C283" i="61"/>
  <c r="F282" i="61"/>
  <c r="E282" i="61"/>
  <c r="D282" i="61"/>
  <c r="C282" i="61"/>
  <c r="F258" i="61"/>
  <c r="E258" i="61"/>
  <c r="D258" i="61"/>
  <c r="C258" i="61"/>
  <c r="F257" i="61"/>
  <c r="E257" i="61"/>
  <c r="D257" i="61"/>
  <c r="C257" i="61"/>
  <c r="F233" i="61"/>
  <c r="E233" i="61"/>
  <c r="D233" i="61"/>
  <c r="C233" i="61"/>
  <c r="F232" i="61"/>
  <c r="E232" i="61"/>
  <c r="D232" i="61"/>
  <c r="C232" i="61"/>
  <c r="F208" i="61"/>
  <c r="E208" i="61"/>
  <c r="D208" i="61"/>
  <c r="C208" i="61"/>
  <c r="F207" i="61"/>
  <c r="E207" i="61"/>
  <c r="D207" i="61"/>
  <c r="C207" i="61"/>
  <c r="F183" i="61"/>
  <c r="E183" i="61"/>
  <c r="D183" i="61"/>
  <c r="C183" i="61"/>
  <c r="F182" i="61"/>
  <c r="E182" i="61"/>
  <c r="D182" i="61"/>
  <c r="C182" i="61"/>
  <c r="F158" i="61"/>
  <c r="E158" i="61"/>
  <c r="D158" i="61"/>
  <c r="C158" i="61"/>
  <c r="F157" i="61"/>
  <c r="E157" i="61"/>
  <c r="D157" i="61"/>
  <c r="C157" i="61"/>
  <c r="F133" i="61"/>
  <c r="E133" i="61"/>
  <c r="D133" i="61"/>
  <c r="C133" i="61"/>
  <c r="F132" i="61"/>
  <c r="E132" i="61"/>
  <c r="D132" i="61"/>
  <c r="C132" i="61"/>
  <c r="F108" i="61"/>
  <c r="E108" i="61"/>
  <c r="D108" i="61"/>
  <c r="C108" i="61"/>
  <c r="C107" i="61"/>
  <c r="F107" i="61"/>
  <c r="E107" i="61"/>
  <c r="D107" i="61"/>
  <c r="F381" i="60"/>
  <c r="F382" i="60"/>
  <c r="R395" i="60"/>
  <c r="I121" i="54" s="1"/>
  <c r="I91" i="54" s="1"/>
  <c r="Q395" i="60"/>
  <c r="H121" i="54" s="1"/>
  <c r="H91" i="54" s="1"/>
  <c r="P395" i="60"/>
  <c r="G121" i="54" s="1"/>
  <c r="G91" i="54" s="1"/>
  <c r="O395" i="60"/>
  <c r="F121" i="54" s="1"/>
  <c r="F91" i="54" s="1"/>
  <c r="N395" i="60"/>
  <c r="M395" i="60"/>
  <c r="L395" i="60"/>
  <c r="K395" i="60"/>
  <c r="J395" i="60"/>
  <c r="I395" i="60"/>
  <c r="H395" i="60"/>
  <c r="G395" i="60"/>
  <c r="F395" i="60"/>
  <c r="E395" i="60"/>
  <c r="D395" i="60"/>
  <c r="R394" i="60"/>
  <c r="Q394" i="60"/>
  <c r="P394" i="60"/>
  <c r="O394" i="60"/>
  <c r="N394" i="60"/>
  <c r="M394" i="60"/>
  <c r="H73" i="54" s="1"/>
  <c r="L394" i="60"/>
  <c r="G73" i="54" s="1"/>
  <c r="K394" i="60"/>
  <c r="F73" i="54" s="1"/>
  <c r="J394" i="60"/>
  <c r="I394" i="60"/>
  <c r="H394" i="60"/>
  <c r="G394" i="60"/>
  <c r="F394" i="60"/>
  <c r="E394" i="60"/>
  <c r="D394" i="60"/>
  <c r="D398" i="60" s="1"/>
  <c r="R393" i="60"/>
  <c r="Q393" i="60"/>
  <c r="P393" i="60"/>
  <c r="O393" i="60"/>
  <c r="N393" i="60"/>
  <c r="M393" i="60"/>
  <c r="L393" i="60"/>
  <c r="K393" i="60"/>
  <c r="J393" i="60"/>
  <c r="I393" i="60"/>
  <c r="H393" i="60"/>
  <c r="G393" i="60"/>
  <c r="F393" i="60"/>
  <c r="E393" i="60"/>
  <c r="D393" i="60"/>
  <c r="R392" i="60"/>
  <c r="Q392" i="60"/>
  <c r="P392" i="60"/>
  <c r="P398" i="60" s="1"/>
  <c r="O392" i="60"/>
  <c r="O398" i="60" s="1"/>
  <c r="N392" i="60"/>
  <c r="N398" i="60" s="1"/>
  <c r="M392" i="60"/>
  <c r="H72" i="54" s="1"/>
  <c r="L392" i="60"/>
  <c r="G72" i="54" s="1"/>
  <c r="K392" i="60"/>
  <c r="F72" i="54" s="1"/>
  <c r="J392" i="60"/>
  <c r="I392" i="60"/>
  <c r="H392" i="60"/>
  <c r="H398" i="60" s="1"/>
  <c r="G392" i="60"/>
  <c r="G398" i="60" s="1"/>
  <c r="F392" i="60"/>
  <c r="F398" i="60" s="1"/>
  <c r="E392" i="60"/>
  <c r="D392" i="60"/>
  <c r="R391" i="60"/>
  <c r="Q391" i="60"/>
  <c r="P391" i="60"/>
  <c r="O391" i="60"/>
  <c r="N391" i="60"/>
  <c r="M391" i="60"/>
  <c r="L391" i="60"/>
  <c r="K391" i="60"/>
  <c r="J391" i="60"/>
  <c r="I391" i="60"/>
  <c r="H391" i="60"/>
  <c r="G391" i="60"/>
  <c r="F391" i="60"/>
  <c r="E391" i="60"/>
  <c r="D391" i="60"/>
  <c r="R390" i="60"/>
  <c r="I74" i="54" s="1"/>
  <c r="Q390" i="60"/>
  <c r="H74" i="54" s="1"/>
  <c r="P390" i="60"/>
  <c r="G74" i="54" s="1"/>
  <c r="O390" i="60"/>
  <c r="F74" i="54" s="1"/>
  <c r="N390" i="60"/>
  <c r="M390" i="60"/>
  <c r="L390" i="60"/>
  <c r="K390" i="60"/>
  <c r="J390" i="60"/>
  <c r="I390" i="60"/>
  <c r="H390" i="60"/>
  <c r="G390" i="60"/>
  <c r="F390" i="60"/>
  <c r="E390" i="60"/>
  <c r="D390" i="60"/>
  <c r="R389" i="60"/>
  <c r="Q389" i="60"/>
  <c r="P389" i="60"/>
  <c r="O389" i="60"/>
  <c r="N389" i="60"/>
  <c r="M389" i="60"/>
  <c r="L389" i="60"/>
  <c r="K389" i="60"/>
  <c r="J389" i="60"/>
  <c r="I389" i="60"/>
  <c r="H389" i="60"/>
  <c r="G389" i="60"/>
  <c r="F389" i="60"/>
  <c r="E389" i="60"/>
  <c r="D389" i="60"/>
  <c r="R388" i="60"/>
  <c r="I69" i="54" s="1"/>
  <c r="Q388" i="60"/>
  <c r="H69" i="54" s="1"/>
  <c r="P388" i="60"/>
  <c r="G69" i="54" s="1"/>
  <c r="O388" i="60"/>
  <c r="F69" i="54" s="1"/>
  <c r="N388" i="60"/>
  <c r="M388" i="60"/>
  <c r="L388" i="60"/>
  <c r="K388" i="60"/>
  <c r="J388" i="60"/>
  <c r="I388" i="60"/>
  <c r="H388" i="60"/>
  <c r="G388" i="60"/>
  <c r="F388" i="60"/>
  <c r="E388" i="60"/>
  <c r="D388" i="60"/>
  <c r="R387" i="60"/>
  <c r="Q387" i="60"/>
  <c r="P387" i="60"/>
  <c r="O387" i="60"/>
  <c r="N387" i="60"/>
  <c r="M387" i="60"/>
  <c r="L387" i="60"/>
  <c r="K387" i="60"/>
  <c r="J387" i="60"/>
  <c r="I387" i="60"/>
  <c r="H387" i="60"/>
  <c r="G387" i="60"/>
  <c r="F387" i="60"/>
  <c r="E387" i="60"/>
  <c r="D387" i="60"/>
  <c r="R386" i="60"/>
  <c r="I68" i="54" s="1"/>
  <c r="Q386" i="60"/>
  <c r="H68" i="54" s="1"/>
  <c r="P386" i="60"/>
  <c r="G68" i="54" s="1"/>
  <c r="O386" i="60"/>
  <c r="F68" i="54" s="1"/>
  <c r="N386" i="60"/>
  <c r="M386" i="60"/>
  <c r="L386" i="60"/>
  <c r="K386" i="60"/>
  <c r="J386" i="60"/>
  <c r="I386" i="60"/>
  <c r="H386" i="60"/>
  <c r="G386" i="60"/>
  <c r="F386" i="60"/>
  <c r="E386" i="60"/>
  <c r="D386" i="60"/>
  <c r="R385" i="60"/>
  <c r="Q385" i="60"/>
  <c r="N385" i="60"/>
  <c r="M385" i="60"/>
  <c r="L385" i="60"/>
  <c r="K385" i="60"/>
  <c r="J385" i="60"/>
  <c r="I385" i="60"/>
  <c r="H385" i="60"/>
  <c r="G385" i="60"/>
  <c r="F385" i="60"/>
  <c r="E385" i="60"/>
  <c r="D385" i="60"/>
  <c r="R384" i="60"/>
  <c r="Q384" i="60"/>
  <c r="J384" i="60"/>
  <c r="I67" i="54" s="1"/>
  <c r="I384" i="60"/>
  <c r="H67" i="54" s="1"/>
  <c r="J383" i="60"/>
  <c r="I383" i="60"/>
  <c r="R382" i="60"/>
  <c r="Q382" i="60"/>
  <c r="N382" i="60"/>
  <c r="I66" i="54" s="1"/>
  <c r="M382" i="60"/>
  <c r="H66" i="54" s="1"/>
  <c r="E382" i="60"/>
  <c r="N381" i="60"/>
  <c r="M381" i="60"/>
  <c r="E381" i="60"/>
  <c r="R380" i="60"/>
  <c r="Q380" i="60"/>
  <c r="P380" i="60"/>
  <c r="O380" i="60"/>
  <c r="N380" i="60"/>
  <c r="I60" i="54" s="1"/>
  <c r="M380" i="60"/>
  <c r="H60" i="54" s="1"/>
  <c r="L380" i="60"/>
  <c r="G60" i="54" s="1"/>
  <c r="K380" i="60"/>
  <c r="F60" i="54" s="1"/>
  <c r="J380" i="60"/>
  <c r="I61" i="54" s="1"/>
  <c r="I380" i="60"/>
  <c r="H61" i="54" s="1"/>
  <c r="H380" i="60"/>
  <c r="G61" i="54" s="1"/>
  <c r="G380" i="60"/>
  <c r="F61" i="54" s="1"/>
  <c r="F380" i="60"/>
  <c r="I59" i="54" s="1"/>
  <c r="E380" i="60"/>
  <c r="H59" i="54" s="1"/>
  <c r="D380" i="60"/>
  <c r="G59" i="54" s="1"/>
  <c r="F59" i="54"/>
  <c r="R379" i="60"/>
  <c r="Q379" i="60"/>
  <c r="P379" i="60"/>
  <c r="O379" i="60"/>
  <c r="N379" i="60"/>
  <c r="M379" i="60"/>
  <c r="L379" i="60"/>
  <c r="K379" i="60"/>
  <c r="J379" i="60"/>
  <c r="I379" i="60"/>
  <c r="H379" i="60"/>
  <c r="G379" i="60"/>
  <c r="F379" i="60"/>
  <c r="E379" i="60"/>
  <c r="D379" i="60"/>
  <c r="R378" i="60"/>
  <c r="Q378" i="60"/>
  <c r="P378" i="60"/>
  <c r="O378" i="60"/>
  <c r="N378" i="60"/>
  <c r="I63" i="54" s="1"/>
  <c r="M378" i="60"/>
  <c r="H63" i="54" s="1"/>
  <c r="L378" i="60"/>
  <c r="G63" i="54" s="1"/>
  <c r="K378" i="60"/>
  <c r="F63" i="54" s="1"/>
  <c r="J378" i="60"/>
  <c r="I64" i="54" s="1"/>
  <c r="I378" i="60"/>
  <c r="H64" i="54" s="1"/>
  <c r="H378" i="60"/>
  <c r="G64" i="54" s="1"/>
  <c r="G378" i="60"/>
  <c r="F64" i="54" s="1"/>
  <c r="F378" i="60"/>
  <c r="I62" i="54" s="1"/>
  <c r="E378" i="60"/>
  <c r="H62" i="54" s="1"/>
  <c r="D378" i="60"/>
  <c r="G62" i="54" s="1"/>
  <c r="F62" i="54"/>
  <c r="R377" i="60"/>
  <c r="Q377" i="60"/>
  <c r="P377" i="60"/>
  <c r="O377" i="60"/>
  <c r="N377" i="60"/>
  <c r="M377" i="60"/>
  <c r="L377" i="60"/>
  <c r="K377" i="60"/>
  <c r="J377" i="60"/>
  <c r="I377" i="60"/>
  <c r="H377" i="60"/>
  <c r="G377" i="60"/>
  <c r="F377" i="60"/>
  <c r="E377" i="60"/>
  <c r="D377" i="60"/>
  <c r="N376" i="60"/>
  <c r="I57" i="54" s="1"/>
  <c r="M376" i="60"/>
  <c r="H57" i="54" s="1"/>
  <c r="L376" i="60"/>
  <c r="G57" i="54" s="1"/>
  <c r="K376" i="60"/>
  <c r="F57" i="54" s="1"/>
  <c r="J376" i="60"/>
  <c r="I58" i="54" s="1"/>
  <c r="I376" i="60"/>
  <c r="H58" i="54" s="1"/>
  <c r="H376" i="60"/>
  <c r="G58" i="54" s="1"/>
  <c r="G376" i="60"/>
  <c r="F58" i="54" s="1"/>
  <c r="F376" i="60"/>
  <c r="I56" i="54" s="1"/>
  <c r="E376" i="60"/>
  <c r="H56" i="54" s="1"/>
  <c r="D376" i="60"/>
  <c r="G56" i="54" s="1"/>
  <c r="F56" i="54"/>
  <c r="O375" i="60"/>
  <c r="N375" i="60"/>
  <c r="M375" i="60"/>
  <c r="L375" i="60"/>
  <c r="K375" i="60"/>
  <c r="J375" i="60"/>
  <c r="I375" i="60"/>
  <c r="H375" i="60"/>
  <c r="G375" i="60"/>
  <c r="F375" i="60"/>
  <c r="E375" i="60"/>
  <c r="D375" i="60"/>
  <c r="C398" i="60"/>
  <c r="N368" i="60"/>
  <c r="M368" i="60"/>
  <c r="L368" i="60"/>
  <c r="K368" i="60"/>
  <c r="J368" i="60"/>
  <c r="I368" i="60"/>
  <c r="H368" i="60"/>
  <c r="G368" i="60"/>
  <c r="F368" i="60"/>
  <c r="E368" i="60"/>
  <c r="D368" i="60"/>
  <c r="C368" i="60"/>
  <c r="N367" i="60"/>
  <c r="M367" i="60"/>
  <c r="L367" i="60"/>
  <c r="K367" i="60"/>
  <c r="J367" i="60"/>
  <c r="I367" i="60"/>
  <c r="H367" i="60"/>
  <c r="G367" i="60"/>
  <c r="F367" i="60"/>
  <c r="E367" i="60"/>
  <c r="D367" i="60"/>
  <c r="C367" i="60"/>
  <c r="N366" i="60"/>
  <c r="N369" i="60" s="1"/>
  <c r="M366" i="60"/>
  <c r="L366" i="60"/>
  <c r="L369" i="60" s="1"/>
  <c r="K366" i="60"/>
  <c r="K369" i="60" s="1"/>
  <c r="J366" i="60"/>
  <c r="I366" i="60"/>
  <c r="H366" i="60"/>
  <c r="G366" i="60"/>
  <c r="F366" i="60"/>
  <c r="F369" i="60" s="1"/>
  <c r="E366" i="60"/>
  <c r="D366" i="60"/>
  <c r="D369" i="60" s="1"/>
  <c r="C366" i="60"/>
  <c r="C369" i="60" s="1"/>
  <c r="N338" i="60"/>
  <c r="M338" i="60"/>
  <c r="L338" i="60"/>
  <c r="K338" i="60"/>
  <c r="J338" i="60"/>
  <c r="I338" i="60"/>
  <c r="H338" i="60"/>
  <c r="G338" i="60"/>
  <c r="F338" i="60"/>
  <c r="E338" i="60"/>
  <c r="D338" i="60"/>
  <c r="C338" i="60"/>
  <c r="N337" i="60"/>
  <c r="M337" i="60"/>
  <c r="L337" i="60"/>
  <c r="K337" i="60"/>
  <c r="J337" i="60"/>
  <c r="I337" i="60"/>
  <c r="H337" i="60"/>
  <c r="G337" i="60"/>
  <c r="F337" i="60"/>
  <c r="E337" i="60"/>
  <c r="D337" i="60"/>
  <c r="C337" i="60"/>
  <c r="N336" i="60"/>
  <c r="M336" i="60"/>
  <c r="L336" i="60"/>
  <c r="K336" i="60"/>
  <c r="J336" i="60"/>
  <c r="J339" i="60" s="1"/>
  <c r="I336" i="60"/>
  <c r="H336" i="60"/>
  <c r="H339" i="60" s="1"/>
  <c r="G336" i="60"/>
  <c r="G339" i="60" s="1"/>
  <c r="F336" i="60"/>
  <c r="E336" i="60"/>
  <c r="D336" i="60"/>
  <c r="C336" i="60"/>
  <c r="N308" i="60"/>
  <c r="M308" i="60"/>
  <c r="L308" i="60"/>
  <c r="K308" i="60"/>
  <c r="J308" i="60"/>
  <c r="I308" i="60"/>
  <c r="H308" i="60"/>
  <c r="G308" i="60"/>
  <c r="F308" i="60"/>
  <c r="E308" i="60"/>
  <c r="D308" i="60"/>
  <c r="C308" i="60"/>
  <c r="N307" i="60"/>
  <c r="M307" i="60"/>
  <c r="L307" i="60"/>
  <c r="K307" i="60"/>
  <c r="J307" i="60"/>
  <c r="I307" i="60"/>
  <c r="H307" i="60"/>
  <c r="G307" i="60"/>
  <c r="F307" i="60"/>
  <c r="E307" i="60"/>
  <c r="D307" i="60"/>
  <c r="C307" i="60"/>
  <c r="N306" i="60"/>
  <c r="N309" i="60" s="1"/>
  <c r="M306" i="60"/>
  <c r="L306" i="60"/>
  <c r="L309" i="60" s="1"/>
  <c r="K306" i="60"/>
  <c r="K309" i="60" s="1"/>
  <c r="J306" i="60"/>
  <c r="I306" i="60"/>
  <c r="H306" i="60"/>
  <c r="G306" i="60"/>
  <c r="F306" i="60"/>
  <c r="F309" i="60" s="1"/>
  <c r="E306" i="60"/>
  <c r="D306" i="60"/>
  <c r="D309" i="60" s="1"/>
  <c r="C306" i="60"/>
  <c r="C309" i="60" s="1"/>
  <c r="N278" i="60"/>
  <c r="M278" i="60"/>
  <c r="L278" i="60"/>
  <c r="K278" i="60"/>
  <c r="J278" i="60"/>
  <c r="I278" i="60"/>
  <c r="H278" i="60"/>
  <c r="G278" i="60"/>
  <c r="F278" i="60"/>
  <c r="E278" i="60"/>
  <c r="D278" i="60"/>
  <c r="C278" i="60"/>
  <c r="N277" i="60"/>
  <c r="M277" i="60"/>
  <c r="L277" i="60"/>
  <c r="K277" i="60"/>
  <c r="J277" i="60"/>
  <c r="I277" i="60"/>
  <c r="H277" i="60"/>
  <c r="G277" i="60"/>
  <c r="F277" i="60"/>
  <c r="E277" i="60"/>
  <c r="D277" i="60"/>
  <c r="C277" i="60"/>
  <c r="N276" i="60"/>
  <c r="M276" i="60"/>
  <c r="L276" i="60"/>
  <c r="K276" i="60"/>
  <c r="J276" i="60"/>
  <c r="J279" i="60" s="1"/>
  <c r="I276" i="60"/>
  <c r="H276" i="60"/>
  <c r="H279" i="60" s="1"/>
  <c r="G276" i="60"/>
  <c r="G279" i="60" s="1"/>
  <c r="F276" i="60"/>
  <c r="E276" i="60"/>
  <c r="D276" i="60"/>
  <c r="C276" i="60"/>
  <c r="N248" i="60"/>
  <c r="M248" i="60"/>
  <c r="L248" i="60"/>
  <c r="K248" i="60"/>
  <c r="J248" i="60"/>
  <c r="I248" i="60"/>
  <c r="H248" i="60"/>
  <c r="G248" i="60"/>
  <c r="F248" i="60"/>
  <c r="E248" i="60"/>
  <c r="D248" i="60"/>
  <c r="C248" i="60"/>
  <c r="N247" i="60"/>
  <c r="M247" i="60"/>
  <c r="L247" i="60"/>
  <c r="K247" i="60"/>
  <c r="J247" i="60"/>
  <c r="I247" i="60"/>
  <c r="H247" i="60"/>
  <c r="G247" i="60"/>
  <c r="F247" i="60"/>
  <c r="E247" i="60"/>
  <c r="D247" i="60"/>
  <c r="C247" i="60"/>
  <c r="N246" i="60"/>
  <c r="N249" i="60" s="1"/>
  <c r="M246" i="60"/>
  <c r="L246" i="60"/>
  <c r="L249" i="60" s="1"/>
  <c r="K246" i="60"/>
  <c r="K249" i="60" s="1"/>
  <c r="J246" i="60"/>
  <c r="I246" i="60"/>
  <c r="H246" i="60"/>
  <c r="G246" i="60"/>
  <c r="F246" i="60"/>
  <c r="F249" i="60" s="1"/>
  <c r="E246" i="60"/>
  <c r="D246" i="60"/>
  <c r="D249" i="60" s="1"/>
  <c r="C246" i="60"/>
  <c r="C249" i="60" s="1"/>
  <c r="N218" i="60"/>
  <c r="M218" i="60"/>
  <c r="L218" i="60"/>
  <c r="K218" i="60"/>
  <c r="J218" i="60"/>
  <c r="I218" i="60"/>
  <c r="H218" i="60"/>
  <c r="G218" i="60"/>
  <c r="F218" i="60"/>
  <c r="E218" i="60"/>
  <c r="D218" i="60"/>
  <c r="C218" i="60"/>
  <c r="N217" i="60"/>
  <c r="M217" i="60"/>
  <c r="L217" i="60"/>
  <c r="K217" i="60"/>
  <c r="J217" i="60"/>
  <c r="I217" i="60"/>
  <c r="H217" i="60"/>
  <c r="G217" i="60"/>
  <c r="F217" i="60"/>
  <c r="E217" i="60"/>
  <c r="D217" i="60"/>
  <c r="C217" i="60"/>
  <c r="N216" i="60"/>
  <c r="M216" i="60"/>
  <c r="L216" i="60"/>
  <c r="K216" i="60"/>
  <c r="J216" i="60"/>
  <c r="J219" i="60" s="1"/>
  <c r="I216" i="60"/>
  <c r="H216" i="60"/>
  <c r="H219" i="60" s="1"/>
  <c r="G216" i="60"/>
  <c r="G219" i="60" s="1"/>
  <c r="F216" i="60"/>
  <c r="E216" i="60"/>
  <c r="D216" i="60"/>
  <c r="C216" i="60"/>
  <c r="N188" i="60"/>
  <c r="M188" i="60"/>
  <c r="L188" i="60"/>
  <c r="K188" i="60"/>
  <c r="J188" i="60"/>
  <c r="I188" i="60"/>
  <c r="H188" i="60"/>
  <c r="G188" i="60"/>
  <c r="F188" i="60"/>
  <c r="E188" i="60"/>
  <c r="D188" i="60"/>
  <c r="C188" i="60"/>
  <c r="N187" i="60"/>
  <c r="M187" i="60"/>
  <c r="L187" i="60"/>
  <c r="K187" i="60"/>
  <c r="J187" i="60"/>
  <c r="I187" i="60"/>
  <c r="H187" i="60"/>
  <c r="G187" i="60"/>
  <c r="F187" i="60"/>
  <c r="E187" i="60"/>
  <c r="D187" i="60"/>
  <c r="C187" i="60"/>
  <c r="N186" i="60"/>
  <c r="N189" i="60" s="1"/>
  <c r="M186" i="60"/>
  <c r="L186" i="60"/>
  <c r="L189" i="60" s="1"/>
  <c r="K186" i="60"/>
  <c r="K189" i="60" s="1"/>
  <c r="J186" i="60"/>
  <c r="I186" i="60"/>
  <c r="H186" i="60"/>
  <c r="G186" i="60"/>
  <c r="F186" i="60"/>
  <c r="F189" i="60" s="1"/>
  <c r="E186" i="60"/>
  <c r="D186" i="60"/>
  <c r="D189" i="60" s="1"/>
  <c r="C186" i="60"/>
  <c r="C189" i="60" s="1"/>
  <c r="N158" i="60"/>
  <c r="M158" i="60"/>
  <c r="L158" i="60"/>
  <c r="K158" i="60"/>
  <c r="J158" i="60"/>
  <c r="I158" i="60"/>
  <c r="H158" i="60"/>
  <c r="G158" i="60"/>
  <c r="F158" i="60"/>
  <c r="E158" i="60"/>
  <c r="D158" i="60"/>
  <c r="C158" i="60"/>
  <c r="N157" i="60"/>
  <c r="M157" i="60"/>
  <c r="L157" i="60"/>
  <c r="K157" i="60"/>
  <c r="J157" i="60"/>
  <c r="I157" i="60"/>
  <c r="H157" i="60"/>
  <c r="G157" i="60"/>
  <c r="F157" i="60"/>
  <c r="E157" i="60"/>
  <c r="D157" i="60"/>
  <c r="C157" i="60"/>
  <c r="N156" i="60"/>
  <c r="M156" i="60"/>
  <c r="L156" i="60"/>
  <c r="K156" i="60"/>
  <c r="J156" i="60"/>
  <c r="J159" i="60" s="1"/>
  <c r="I156" i="60"/>
  <c r="H156" i="60"/>
  <c r="H159" i="60" s="1"/>
  <c r="G156" i="60"/>
  <c r="G159" i="60" s="1"/>
  <c r="F156" i="60"/>
  <c r="E156" i="60"/>
  <c r="D156" i="60"/>
  <c r="C156" i="60"/>
  <c r="R128" i="60"/>
  <c r="Q128" i="60"/>
  <c r="P128" i="60"/>
  <c r="O128" i="60"/>
  <c r="N128" i="60"/>
  <c r="M128" i="60"/>
  <c r="L128" i="60"/>
  <c r="K128" i="60"/>
  <c r="J128" i="60"/>
  <c r="I128" i="60"/>
  <c r="H128" i="60"/>
  <c r="G128" i="60"/>
  <c r="F128" i="60"/>
  <c r="E128" i="60"/>
  <c r="D128" i="60"/>
  <c r="C128" i="60"/>
  <c r="K227" i="66"/>
  <c r="J227" i="66"/>
  <c r="I227" i="66"/>
  <c r="H227" i="66"/>
  <c r="G227" i="66"/>
  <c r="F227" i="66"/>
  <c r="E227" i="66"/>
  <c r="D227" i="66"/>
  <c r="C227" i="66"/>
  <c r="B227" i="66"/>
  <c r="O209" i="66"/>
  <c r="N209" i="66"/>
  <c r="M209" i="66"/>
  <c r="L209" i="66"/>
  <c r="J209" i="66"/>
  <c r="I209" i="66"/>
  <c r="H209" i="66"/>
  <c r="G209" i="66"/>
  <c r="F209" i="66"/>
  <c r="E209" i="66"/>
  <c r="B209" i="66"/>
  <c r="M191" i="66"/>
  <c r="L191" i="66"/>
  <c r="I191" i="66"/>
  <c r="H191" i="66"/>
  <c r="G191" i="66"/>
  <c r="F191" i="66"/>
  <c r="C191" i="66"/>
  <c r="B191" i="66"/>
  <c r="M173" i="66"/>
  <c r="L173" i="66"/>
  <c r="I173" i="66"/>
  <c r="H173" i="66"/>
  <c r="G173" i="66"/>
  <c r="F173" i="66"/>
  <c r="C173" i="66"/>
  <c r="B173" i="66"/>
  <c r="M155" i="66"/>
  <c r="L155" i="66"/>
  <c r="I155" i="66"/>
  <c r="H155" i="66"/>
  <c r="G155" i="66"/>
  <c r="F155" i="66"/>
  <c r="C155" i="66"/>
  <c r="B155" i="66"/>
  <c r="M137" i="66"/>
  <c r="L137" i="66"/>
  <c r="I137" i="66"/>
  <c r="H137" i="66"/>
  <c r="G137" i="66"/>
  <c r="F137" i="66"/>
  <c r="C137" i="66"/>
  <c r="B137" i="66"/>
  <c r="M119" i="66"/>
  <c r="L119" i="66"/>
  <c r="I119" i="66"/>
  <c r="H119" i="66"/>
  <c r="G119" i="66"/>
  <c r="F119" i="66"/>
  <c r="C119" i="66"/>
  <c r="B119" i="66"/>
  <c r="K83" i="66"/>
  <c r="J83" i="66"/>
  <c r="I83" i="66"/>
  <c r="H83" i="66"/>
  <c r="G83" i="66"/>
  <c r="F83" i="66"/>
  <c r="E83" i="66"/>
  <c r="D83" i="66"/>
  <c r="C83" i="66"/>
  <c r="B83" i="66"/>
  <c r="K65" i="66"/>
  <c r="J65" i="66"/>
  <c r="I65" i="66"/>
  <c r="H65" i="66"/>
  <c r="G65" i="66"/>
  <c r="F65" i="66"/>
  <c r="E65" i="66"/>
  <c r="D65" i="66"/>
  <c r="C65" i="66"/>
  <c r="B65" i="66"/>
  <c r="K47" i="66"/>
  <c r="J47" i="66"/>
  <c r="I47" i="66"/>
  <c r="H47" i="66"/>
  <c r="G47" i="66"/>
  <c r="F47" i="66"/>
  <c r="E47" i="66"/>
  <c r="D47" i="66"/>
  <c r="C47" i="66"/>
  <c r="B47" i="66"/>
  <c r="K29" i="66"/>
  <c r="J29" i="66"/>
  <c r="I29" i="66"/>
  <c r="H29" i="66"/>
  <c r="G29" i="66"/>
  <c r="F29" i="66"/>
  <c r="E29" i="66"/>
  <c r="D29" i="66"/>
  <c r="C29" i="66"/>
  <c r="B29" i="66"/>
  <c r="K245" i="64"/>
  <c r="J245" i="64"/>
  <c r="I245" i="64"/>
  <c r="H245" i="64"/>
  <c r="G245" i="64"/>
  <c r="F245" i="64"/>
  <c r="E245" i="64"/>
  <c r="D245" i="64"/>
  <c r="C245" i="64"/>
  <c r="B245" i="64"/>
  <c r="M209" i="64"/>
  <c r="L209" i="64"/>
  <c r="F209" i="64"/>
  <c r="E209" i="64"/>
  <c r="O209" i="64"/>
  <c r="N209" i="64"/>
  <c r="J209" i="64"/>
  <c r="I209" i="64"/>
  <c r="H209" i="64"/>
  <c r="G209" i="64"/>
  <c r="C209" i="64"/>
  <c r="B209" i="64"/>
  <c r="M191" i="64"/>
  <c r="L191" i="64"/>
  <c r="I191" i="64"/>
  <c r="H191" i="64"/>
  <c r="G191" i="64"/>
  <c r="F191" i="64"/>
  <c r="C191" i="64"/>
  <c r="B191" i="64"/>
  <c r="M173" i="64"/>
  <c r="L173" i="64"/>
  <c r="I173" i="64"/>
  <c r="H173" i="64"/>
  <c r="G173" i="64"/>
  <c r="F173" i="64"/>
  <c r="C173" i="64"/>
  <c r="B173" i="64"/>
  <c r="M155" i="64"/>
  <c r="L155" i="64"/>
  <c r="I155" i="64"/>
  <c r="H155" i="64"/>
  <c r="G155" i="64"/>
  <c r="F155" i="64"/>
  <c r="C155" i="64"/>
  <c r="B155" i="64"/>
  <c r="M137" i="64"/>
  <c r="L137" i="64"/>
  <c r="I137" i="64"/>
  <c r="H137" i="64"/>
  <c r="G137" i="64"/>
  <c r="F137" i="64"/>
  <c r="C137" i="64"/>
  <c r="B137" i="64"/>
  <c r="H119" i="64"/>
  <c r="C119" i="64"/>
  <c r="M119" i="64"/>
  <c r="L119" i="64"/>
  <c r="I119" i="64"/>
  <c r="G119" i="64"/>
  <c r="F119" i="64"/>
  <c r="B119" i="64"/>
  <c r="G227" i="64"/>
  <c r="F227" i="64"/>
  <c r="E227" i="64"/>
  <c r="D227" i="64"/>
  <c r="C227" i="64"/>
  <c r="B227" i="64"/>
  <c r="G253" i="44"/>
  <c r="F253" i="44"/>
  <c r="E253" i="44"/>
  <c r="D253" i="44"/>
  <c r="C253" i="44"/>
  <c r="B253" i="44"/>
  <c r="G242" i="44"/>
  <c r="F242" i="44"/>
  <c r="E242" i="44"/>
  <c r="D242" i="44"/>
  <c r="C242" i="44"/>
  <c r="B242" i="44"/>
  <c r="D224" i="44"/>
  <c r="B85" i="53" s="1"/>
  <c r="D223" i="44"/>
  <c r="B79" i="53" s="1"/>
  <c r="D222" i="44"/>
  <c r="B73" i="53" s="1"/>
  <c r="D221" i="44"/>
  <c r="B67" i="53" s="1"/>
  <c r="D220" i="44"/>
  <c r="B61" i="53" s="1"/>
  <c r="D219" i="44"/>
  <c r="B55" i="53" s="1"/>
  <c r="D218" i="44"/>
  <c r="B49" i="53" s="1"/>
  <c r="D217" i="44"/>
  <c r="D216" i="44"/>
  <c r="B37" i="53" s="1"/>
  <c r="F188" i="44"/>
  <c r="F187" i="44"/>
  <c r="F186" i="44"/>
  <c r="F185" i="44"/>
  <c r="F184" i="44"/>
  <c r="F183" i="44"/>
  <c r="F182" i="44"/>
  <c r="F177" i="44"/>
  <c r="B260" i="44" s="1"/>
  <c r="D170" i="44"/>
  <c r="D169" i="44"/>
  <c r="D168" i="44"/>
  <c r="D167" i="44"/>
  <c r="D166" i="44"/>
  <c r="D165" i="44"/>
  <c r="D164" i="44"/>
  <c r="D163" i="44"/>
  <c r="D162" i="44"/>
  <c r="D152" i="44"/>
  <c r="D151" i="44"/>
  <c r="D150" i="44"/>
  <c r="D149" i="44"/>
  <c r="D148" i="44"/>
  <c r="D147" i="44"/>
  <c r="D146" i="44"/>
  <c r="D145" i="44"/>
  <c r="D144" i="44"/>
  <c r="D134" i="44"/>
  <c r="D133" i="44"/>
  <c r="D132" i="44"/>
  <c r="D131" i="44"/>
  <c r="D130" i="44"/>
  <c r="D129" i="44"/>
  <c r="D128" i="44"/>
  <c r="D127" i="44"/>
  <c r="D126" i="44"/>
  <c r="D116" i="44"/>
  <c r="D115" i="44"/>
  <c r="D114" i="44"/>
  <c r="D113" i="44"/>
  <c r="D112" i="44"/>
  <c r="D111" i="44"/>
  <c r="D110" i="44"/>
  <c r="D109" i="44"/>
  <c r="D108" i="44"/>
  <c r="D98" i="44"/>
  <c r="D97" i="44"/>
  <c r="D96" i="44"/>
  <c r="D95" i="44"/>
  <c r="D94" i="44"/>
  <c r="D93" i="44"/>
  <c r="D92" i="44"/>
  <c r="D91" i="44"/>
  <c r="D90" i="44"/>
  <c r="H27" i="44"/>
  <c r="H26" i="44"/>
  <c r="H25" i="44"/>
  <c r="H24" i="44"/>
  <c r="H23" i="44"/>
  <c r="H22" i="44"/>
  <c r="H21" i="44"/>
  <c r="H20" i="44"/>
  <c r="B264" i="44" s="1"/>
  <c r="H19" i="44"/>
  <c r="B265" i="44" l="1"/>
  <c r="I159" i="60"/>
  <c r="E189" i="60"/>
  <c r="M189" i="60"/>
  <c r="I219" i="60"/>
  <c r="E249" i="60"/>
  <c r="M249" i="60"/>
  <c r="I279" i="60"/>
  <c r="E309" i="60"/>
  <c r="M309" i="60"/>
  <c r="I339" i="60"/>
  <c r="E369" i="60"/>
  <c r="M369" i="60"/>
  <c r="E398" i="60"/>
  <c r="B24" i="55"/>
  <c r="B27" i="55" s="1"/>
  <c r="B272" i="44"/>
  <c r="L398" i="60"/>
  <c r="J398" i="60"/>
  <c r="B266" i="44"/>
  <c r="I398" i="60"/>
  <c r="B267" i="44"/>
  <c r="B94" i="55" s="1"/>
  <c r="C159" i="60"/>
  <c r="K159" i="60"/>
  <c r="G189" i="60"/>
  <c r="C219" i="60"/>
  <c r="K219" i="60"/>
  <c r="G249" i="60"/>
  <c r="C279" i="60"/>
  <c r="K279" i="60"/>
  <c r="G309" i="60"/>
  <c r="C339" i="60"/>
  <c r="K339" i="60"/>
  <c r="R398" i="60"/>
  <c r="C159" i="61"/>
  <c r="C184" i="61"/>
  <c r="C209" i="61"/>
  <c r="C234" i="61"/>
  <c r="C284" i="61"/>
  <c r="C309" i="61"/>
  <c r="C14" i="55"/>
  <c r="B268" i="44"/>
  <c r="D159" i="60"/>
  <c r="L159" i="60"/>
  <c r="H189" i="60"/>
  <c r="D219" i="60"/>
  <c r="L219" i="60"/>
  <c r="H249" i="60"/>
  <c r="D279" i="60"/>
  <c r="L279" i="60"/>
  <c r="H309" i="60"/>
  <c r="D339" i="60"/>
  <c r="L339" i="60"/>
  <c r="H369" i="60"/>
  <c r="D134" i="61"/>
  <c r="D184" i="61"/>
  <c r="D209" i="61"/>
  <c r="D284" i="61"/>
  <c r="D309" i="61"/>
  <c r="F334" i="61"/>
  <c r="L138" i="55"/>
  <c r="B269" i="44"/>
  <c r="B28" i="55"/>
  <c r="J24" i="55"/>
  <c r="E159" i="60"/>
  <c r="M159" i="60"/>
  <c r="I189" i="60"/>
  <c r="E219" i="60"/>
  <c r="M219" i="60"/>
  <c r="I249" i="60"/>
  <c r="E279" i="60"/>
  <c r="M279" i="60"/>
  <c r="I309" i="60"/>
  <c r="E339" i="60"/>
  <c r="M339" i="60"/>
  <c r="I369" i="60"/>
  <c r="E134" i="61"/>
  <c r="E159" i="61"/>
  <c r="E184" i="61"/>
  <c r="E209" i="61"/>
  <c r="E234" i="61"/>
  <c r="E259" i="61"/>
  <c r="E284" i="61"/>
  <c r="E309" i="61"/>
  <c r="Q398" i="60"/>
  <c r="B270" i="44"/>
  <c r="F159" i="60"/>
  <c r="N159" i="60"/>
  <c r="J189" i="60"/>
  <c r="F219" i="60"/>
  <c r="N219" i="60"/>
  <c r="J249" i="60"/>
  <c r="F279" i="60"/>
  <c r="N279" i="60"/>
  <c r="J309" i="60"/>
  <c r="F339" i="60"/>
  <c r="N339" i="60"/>
  <c r="J369" i="60"/>
  <c r="F134" i="61"/>
  <c r="F159" i="61"/>
  <c r="F184" i="61"/>
  <c r="F209" i="61"/>
  <c r="F234" i="61"/>
  <c r="F259" i="61"/>
  <c r="F284" i="61"/>
  <c r="F309" i="61"/>
  <c r="B263" i="44"/>
  <c r="B54" i="55" s="1"/>
  <c r="B271" i="44"/>
  <c r="B134" i="55" s="1"/>
  <c r="K398" i="60"/>
  <c r="E334" i="61"/>
  <c r="I397" i="60"/>
  <c r="B43" i="53"/>
  <c r="B13" i="53" s="1"/>
  <c r="D225" i="44"/>
  <c r="D171" i="44"/>
  <c r="D153" i="44"/>
  <c r="D135" i="44"/>
  <c r="D117" i="44"/>
  <c r="D99" i="44"/>
  <c r="H28" i="44"/>
  <c r="E22" i="54" s="1"/>
  <c r="E42" i="54"/>
  <c r="N397" i="60"/>
  <c r="G396" i="60"/>
  <c r="K396" i="60"/>
  <c r="E109" i="61"/>
  <c r="C333" i="61"/>
  <c r="C334" i="61" s="1"/>
  <c r="F109" i="61"/>
  <c r="P88" i="55"/>
  <c r="R88" i="55"/>
  <c r="L108" i="55"/>
  <c r="P128" i="55"/>
  <c r="P78" i="55"/>
  <c r="P87" i="55"/>
  <c r="B74" i="55"/>
  <c r="B114" i="55"/>
  <c r="E38" i="54"/>
  <c r="L137" i="55"/>
  <c r="C98" i="55"/>
  <c r="N78" i="55"/>
  <c r="C97" i="55"/>
  <c r="D333" i="61"/>
  <c r="D334" i="61" s="1"/>
  <c r="G369" i="60"/>
  <c r="H396" i="60"/>
  <c r="C396" i="60"/>
  <c r="C397" i="60"/>
  <c r="J396" i="60"/>
  <c r="B64" i="55"/>
  <c r="B104" i="55"/>
  <c r="E40" i="54"/>
  <c r="E25" i="54"/>
  <c r="E26" i="54"/>
  <c r="J397" i="60"/>
  <c r="N396" i="60"/>
  <c r="D109" i="61"/>
  <c r="R68" i="55"/>
  <c r="B84" i="55"/>
  <c r="B124" i="55"/>
  <c r="D397" i="60"/>
  <c r="D396" i="60"/>
  <c r="L396" i="60"/>
  <c r="E396" i="60"/>
  <c r="I396" i="60"/>
  <c r="R78" i="55"/>
  <c r="F30" i="54"/>
  <c r="P68" i="55"/>
  <c r="G397" i="60"/>
  <c r="G399" i="60" s="1"/>
  <c r="K397" i="60"/>
  <c r="N118" i="55"/>
  <c r="P138" i="55"/>
  <c r="R98" i="55"/>
  <c r="C134" i="61"/>
  <c r="C259" i="61"/>
  <c r="E44" i="54"/>
  <c r="E45" i="54"/>
  <c r="M396" i="60"/>
  <c r="D159" i="61"/>
  <c r="D234" i="61"/>
  <c r="D259" i="61"/>
  <c r="N108" i="55"/>
  <c r="P107" i="55"/>
  <c r="E41" i="54"/>
  <c r="H25" i="54"/>
  <c r="H26" i="54"/>
  <c r="H30" i="54"/>
  <c r="F31" i="54"/>
  <c r="I25" i="54"/>
  <c r="I26" i="54"/>
  <c r="H397" i="60"/>
  <c r="L397" i="60"/>
  <c r="M398" i="60"/>
  <c r="F396" i="60"/>
  <c r="C109" i="61"/>
  <c r="L117" i="55"/>
  <c r="N68" i="55"/>
  <c r="R87" i="55"/>
  <c r="I30" i="54"/>
  <c r="G31" i="54"/>
  <c r="I28" i="54"/>
  <c r="I31" i="54"/>
  <c r="G30" i="54"/>
  <c r="H31" i="54"/>
  <c r="M397" i="60"/>
  <c r="J399" i="60"/>
  <c r="E397" i="60"/>
  <c r="H65" i="54"/>
  <c r="F397" i="60"/>
  <c r="I65" i="54"/>
  <c r="N138" i="55"/>
  <c r="R138" i="55"/>
  <c r="R118" i="55"/>
  <c r="R128" i="55"/>
  <c r="P77" i="55"/>
  <c r="L107" i="55"/>
  <c r="L127" i="55"/>
  <c r="N89" i="55"/>
  <c r="L88" i="55"/>
  <c r="L68" i="55"/>
  <c r="P137" i="55"/>
  <c r="R67" i="55"/>
  <c r="L77" i="55"/>
  <c r="L87" i="55"/>
  <c r="E129" i="60"/>
  <c r="F129" i="60"/>
  <c r="N129" i="60"/>
  <c r="C129" i="60"/>
  <c r="I129" i="60"/>
  <c r="M129" i="60"/>
  <c r="J129" i="60"/>
  <c r="L129" i="60"/>
  <c r="H129" i="60"/>
  <c r="D129" i="60"/>
  <c r="G129" i="60"/>
  <c r="K129" i="60"/>
  <c r="E31" i="54"/>
  <c r="E30" i="54"/>
  <c r="R383" i="60"/>
  <c r="Q383" i="60"/>
  <c r="R381" i="60"/>
  <c r="I95" i="54" s="1"/>
  <c r="Q381" i="60"/>
  <c r="H95" i="54" s="1"/>
  <c r="R375" i="60"/>
  <c r="Q375" i="60"/>
  <c r="K399" i="60" l="1"/>
  <c r="D399" i="60"/>
  <c r="B14" i="55"/>
  <c r="I399" i="60"/>
  <c r="J27" i="55"/>
  <c r="J28" i="55"/>
  <c r="M399" i="60"/>
  <c r="N399" i="60"/>
  <c r="F34" i="54"/>
  <c r="H399" i="60"/>
  <c r="F399" i="60"/>
  <c r="C399" i="60"/>
  <c r="E399" i="60"/>
  <c r="J64" i="55"/>
  <c r="B67" i="55"/>
  <c r="B68" i="55"/>
  <c r="B108" i="55"/>
  <c r="J104" i="55"/>
  <c r="J108" i="55" s="1"/>
  <c r="B107" i="55"/>
  <c r="L399" i="60"/>
  <c r="E34" i="54"/>
  <c r="H34" i="54"/>
  <c r="G34" i="54"/>
  <c r="R376" i="60"/>
  <c r="R397" i="60" s="1"/>
  <c r="I55" i="54" s="1"/>
  <c r="P375" i="60"/>
  <c r="T115" i="60"/>
  <c r="P385" i="60"/>
  <c r="Q376" i="60"/>
  <c r="Q397" i="60" s="1"/>
  <c r="H55" i="54" s="1"/>
  <c r="B97" i="55"/>
  <c r="J94" i="55"/>
  <c r="B98" i="55"/>
  <c r="O129" i="60"/>
  <c r="O376" i="60"/>
  <c r="O397" i="60" s="1"/>
  <c r="F55" i="54" s="1"/>
  <c r="S115" i="60"/>
  <c r="O385" i="60"/>
  <c r="O396" i="60" s="1"/>
  <c r="J124" i="55"/>
  <c r="B128" i="55"/>
  <c r="B127" i="55"/>
  <c r="P376" i="60"/>
  <c r="P397" i="60" s="1"/>
  <c r="G55" i="54" s="1"/>
  <c r="B137" i="55"/>
  <c r="J134" i="55"/>
  <c r="B138" i="55"/>
  <c r="J84" i="55"/>
  <c r="B87" i="55"/>
  <c r="B88" i="55"/>
  <c r="J114" i="55"/>
  <c r="B118" i="55"/>
  <c r="B117" i="55"/>
  <c r="B77" i="55"/>
  <c r="J74" i="55"/>
  <c r="B78" i="55"/>
  <c r="I34" i="54"/>
  <c r="R396" i="60"/>
  <c r="Q396" i="60"/>
  <c r="R129" i="60"/>
  <c r="J107" i="55" l="1"/>
  <c r="P396" i="60"/>
  <c r="P399" i="60" s="1"/>
  <c r="R399" i="60"/>
  <c r="O399" i="60"/>
  <c r="Q399" i="60"/>
  <c r="P129" i="60"/>
  <c r="J67" i="55"/>
  <c r="J68" i="55"/>
  <c r="J87" i="55"/>
  <c r="J88" i="55"/>
  <c r="J77" i="55"/>
  <c r="J78" i="55"/>
  <c r="J117" i="55"/>
  <c r="J118" i="55"/>
  <c r="J127" i="55"/>
  <c r="J128" i="55"/>
  <c r="J97" i="55"/>
  <c r="J98" i="55"/>
  <c r="Q129" i="60"/>
  <c r="J138" i="55"/>
  <c r="J137" i="55"/>
  <c r="F97" i="39"/>
  <c r="F322" i="39" s="1"/>
  <c r="E97" i="39"/>
  <c r="E322" i="39" s="1"/>
  <c r="D97" i="39"/>
  <c r="D322" i="39" s="1"/>
  <c r="C97" i="39"/>
  <c r="C322" i="39" s="1"/>
  <c r="J189" i="44" l="1"/>
  <c r="I27" i="54" s="1"/>
  <c r="E189" i="44"/>
  <c r="D189" i="44"/>
  <c r="C189" i="44"/>
  <c r="B189" i="44"/>
  <c r="I24" i="54"/>
  <c r="E37" i="54"/>
  <c r="E24" i="54"/>
  <c r="I23" i="54"/>
  <c r="I22" i="54"/>
  <c r="F189" i="44" l="1"/>
  <c r="E27" i="54" s="1"/>
  <c r="I189" i="44"/>
  <c r="H27" i="54" s="1"/>
  <c r="G189" i="44"/>
  <c r="F27" i="54" s="1"/>
  <c r="E23" i="54"/>
  <c r="H23" i="54"/>
  <c r="H22" i="54"/>
  <c r="H24" i="54"/>
  <c r="H189" i="44"/>
  <c r="G27" i="54" s="1"/>
  <c r="G22" i="54"/>
  <c r="G23" i="54"/>
  <c r="F22" i="54"/>
  <c r="F23" i="54"/>
  <c r="Q59" i="55"/>
  <c r="O59" i="55"/>
  <c r="M59" i="55"/>
  <c r="K59" i="55"/>
  <c r="I59" i="55"/>
  <c r="Q58" i="55"/>
  <c r="O58" i="55"/>
  <c r="M58" i="55"/>
  <c r="K58" i="55"/>
  <c r="I58" i="55"/>
  <c r="Q57" i="55"/>
  <c r="O57" i="55"/>
  <c r="M57" i="55"/>
  <c r="K57" i="55"/>
  <c r="I57" i="55"/>
  <c r="I16" i="55"/>
  <c r="I19" i="55" s="1"/>
  <c r="O17" i="55"/>
  <c r="G97" i="54"/>
  <c r="G98" i="54" s="1"/>
  <c r="G99" i="54" s="1"/>
  <c r="F97" i="54"/>
  <c r="F98" i="54" s="1"/>
  <c r="F99" i="54" s="1"/>
  <c r="I96" i="54"/>
  <c r="I97" i="54" s="1"/>
  <c r="I98" i="54" s="1"/>
  <c r="I99" i="54" s="1"/>
  <c r="H96" i="54"/>
  <c r="H97" i="54" s="1"/>
  <c r="H98" i="54" s="1"/>
  <c r="H99" i="54" s="1"/>
  <c r="I90" i="54"/>
  <c r="I92" i="54" s="1"/>
  <c r="H90" i="54"/>
  <c r="H92" i="54" s="1"/>
  <c r="G90" i="54"/>
  <c r="G92" i="54" s="1"/>
  <c r="F90" i="54"/>
  <c r="F92" i="54" s="1"/>
  <c r="I86" i="54"/>
  <c r="H86" i="54"/>
  <c r="G86" i="54"/>
  <c r="F86" i="54"/>
  <c r="I75" i="54"/>
  <c r="H75" i="54"/>
  <c r="G75" i="54"/>
  <c r="F75" i="54"/>
  <c r="I70" i="54"/>
  <c r="I71" i="54" s="1"/>
  <c r="H70" i="54"/>
  <c r="H71" i="54" s="1"/>
  <c r="G70" i="54"/>
  <c r="G71" i="54" s="1"/>
  <c r="F70" i="54"/>
  <c r="F71" i="54" s="1"/>
  <c r="I48" i="54"/>
  <c r="H48" i="54"/>
  <c r="G48" i="54"/>
  <c r="F48" i="54"/>
  <c r="E48" i="54"/>
  <c r="I43" i="54"/>
  <c r="I29" i="54"/>
  <c r="F102" i="40"/>
  <c r="E102" i="40"/>
  <c r="E55" i="55" s="1"/>
  <c r="D102" i="40"/>
  <c r="D55" i="55" s="1"/>
  <c r="C102" i="40"/>
  <c r="C55" i="55" s="1"/>
  <c r="B102" i="40"/>
  <c r="C57" i="55" l="1"/>
  <c r="C15" i="55"/>
  <c r="D57" i="55"/>
  <c r="D15" i="55"/>
  <c r="E57" i="55"/>
  <c r="E15" i="55"/>
  <c r="F28" i="54"/>
  <c r="F29" i="54" s="1"/>
  <c r="F35" i="54" s="1"/>
  <c r="F43" i="54"/>
  <c r="F49" i="54" s="1"/>
  <c r="H28" i="54"/>
  <c r="H29" i="54" s="1"/>
  <c r="H35" i="54" s="1"/>
  <c r="D104" i="54" s="1"/>
  <c r="H43" i="54"/>
  <c r="H49" i="54" s="1"/>
  <c r="G28" i="54"/>
  <c r="G29" i="54" s="1"/>
  <c r="G35" i="54" s="1"/>
  <c r="D106" i="54" s="1"/>
  <c r="G43" i="54"/>
  <c r="G49" i="54" s="1"/>
  <c r="E28" i="54"/>
  <c r="E29" i="54" s="1"/>
  <c r="E35" i="54" s="1"/>
  <c r="E43" i="54"/>
  <c r="E49" i="54" s="1"/>
  <c r="B55" i="55"/>
  <c r="F55" i="55"/>
  <c r="H76" i="54"/>
  <c r="H87" i="54" s="1"/>
  <c r="G76" i="54"/>
  <c r="G87" i="54" s="1"/>
  <c r="F76" i="54"/>
  <c r="F87" i="54" s="1"/>
  <c r="M19" i="55"/>
  <c r="I18" i="55"/>
  <c r="Q18" i="55"/>
  <c r="Q19" i="55"/>
  <c r="D87" i="53"/>
  <c r="E87" i="53"/>
  <c r="I49" i="54"/>
  <c r="M18" i="55"/>
  <c r="K19" i="55"/>
  <c r="E81" i="53"/>
  <c r="F87" i="53"/>
  <c r="I35" i="54"/>
  <c r="D107" i="54" s="1"/>
  <c r="D81" i="53"/>
  <c r="O19" i="55"/>
  <c r="B87" i="53"/>
  <c r="C87" i="53"/>
  <c r="C81" i="53"/>
  <c r="L55" i="55"/>
  <c r="L15" i="55" s="1"/>
  <c r="K17" i="55"/>
  <c r="I17" i="55"/>
  <c r="O18" i="55"/>
  <c r="K18" i="55"/>
  <c r="N55" i="55"/>
  <c r="N15" i="55" s="1"/>
  <c r="Q17" i="55"/>
  <c r="P55" i="55"/>
  <c r="P15" i="55" s="1"/>
  <c r="M17" i="55"/>
  <c r="I76" i="54"/>
  <c r="I87" i="54" s="1"/>
  <c r="B57" i="55" l="1"/>
  <c r="B15" i="55"/>
  <c r="F57" i="55"/>
  <c r="F15" i="55"/>
  <c r="J55" i="55"/>
  <c r="J15" i="55" s="1"/>
  <c r="R55" i="55"/>
  <c r="R15" i="55" s="1"/>
  <c r="G50" i="54"/>
  <c r="E50" i="54"/>
  <c r="F50" i="54"/>
  <c r="D105" i="54"/>
  <c r="E69" i="53"/>
  <c r="I50" i="54"/>
  <c r="H50" i="54"/>
  <c r="E75" i="53"/>
  <c r="F75" i="53"/>
  <c r="F81" i="53"/>
  <c r="D75" i="53"/>
  <c r="E63" i="53" l="1"/>
  <c r="C75" i="53"/>
  <c r="D63" i="53"/>
  <c r="B81" i="53"/>
  <c r="D69" i="53"/>
  <c r="F94" i="39"/>
  <c r="E94" i="39"/>
  <c r="D94" i="39"/>
  <c r="C94" i="39"/>
  <c r="B94" i="39"/>
  <c r="J6" i="11"/>
  <c r="J7" i="11"/>
  <c r="J8" i="11"/>
  <c r="J9" i="11"/>
  <c r="D10" i="11"/>
  <c r="E10" i="11"/>
  <c r="J15" i="11"/>
  <c r="J16" i="11"/>
  <c r="J17" i="11"/>
  <c r="J18" i="11"/>
  <c r="D19" i="11"/>
  <c r="E19" i="11"/>
  <c r="J25" i="11"/>
  <c r="J26" i="11"/>
  <c r="J27" i="11"/>
  <c r="J28" i="11"/>
  <c r="D29" i="11"/>
  <c r="E29" i="11"/>
  <c r="J6" i="12"/>
  <c r="J7" i="12"/>
  <c r="J8" i="12"/>
  <c r="J9" i="12"/>
  <c r="D10" i="12"/>
  <c r="E10" i="12"/>
  <c r="J15" i="12"/>
  <c r="J16" i="12"/>
  <c r="J17" i="12"/>
  <c r="J18" i="12"/>
  <c r="D19" i="12"/>
  <c r="E19" i="12"/>
  <c r="J4" i="13"/>
  <c r="J9" i="13"/>
  <c r="J14" i="13"/>
  <c r="J7" i="14"/>
  <c r="J8" i="14"/>
  <c r="J9" i="14"/>
  <c r="D10" i="14"/>
  <c r="E10" i="14"/>
  <c r="J8" i="15"/>
  <c r="J9" i="15"/>
  <c r="D10" i="15"/>
  <c r="E10" i="15"/>
  <c r="E56" i="55" l="1"/>
  <c r="E16" i="55" s="1"/>
  <c r="E319" i="39"/>
  <c r="D56" i="55"/>
  <c r="D16" i="55" s="1"/>
  <c r="D319" i="39"/>
  <c r="F56" i="55"/>
  <c r="F16" i="55" s="1"/>
  <c r="F319" i="39"/>
  <c r="B56" i="55"/>
  <c r="B16" i="55" s="1"/>
  <c r="B319" i="39"/>
  <c r="C56" i="55"/>
  <c r="C16" i="55" s="1"/>
  <c r="C319" i="39"/>
  <c r="J10" i="14"/>
  <c r="J10" i="12"/>
  <c r="J19" i="11"/>
  <c r="E59" i="55"/>
  <c r="E58" i="55"/>
  <c r="D58" i="55"/>
  <c r="C58" i="55"/>
  <c r="C59" i="55"/>
  <c r="F58" i="55"/>
  <c r="F59" i="55"/>
  <c r="J19" i="12"/>
  <c r="J10" i="15"/>
  <c r="J29" i="11"/>
  <c r="J10" i="11"/>
  <c r="E57" i="53"/>
  <c r="C63" i="53"/>
  <c r="C69" i="53"/>
  <c r="F69" i="53"/>
  <c r="F63" i="53"/>
  <c r="E51" i="53"/>
  <c r="D59" i="55" l="1"/>
  <c r="B59" i="55"/>
  <c r="B58" i="55"/>
  <c r="E45" i="53"/>
  <c r="C57" i="53"/>
  <c r="B75" i="53"/>
  <c r="L56" i="55"/>
  <c r="J56" i="55"/>
  <c r="J16" i="55" s="1"/>
  <c r="B19" i="55"/>
  <c r="N56" i="55"/>
  <c r="R56" i="55"/>
  <c r="P56" i="55"/>
  <c r="C19" i="55"/>
  <c r="D19" i="55"/>
  <c r="F19" i="55"/>
  <c r="E19" i="55"/>
  <c r="L59" i="55" l="1"/>
  <c r="L16" i="55"/>
  <c r="P59" i="55"/>
  <c r="P16" i="55"/>
  <c r="P19" i="55" s="1"/>
  <c r="R59" i="55"/>
  <c r="R16" i="55"/>
  <c r="R19" i="55" s="1"/>
  <c r="N59" i="55"/>
  <c r="N16" i="55"/>
  <c r="N19" i="55" s="1"/>
  <c r="C45" i="53"/>
  <c r="C51" i="53"/>
  <c r="F57" i="53"/>
  <c r="D57" i="53"/>
  <c r="D51" i="53"/>
  <c r="J59" i="55"/>
  <c r="J19" i="55"/>
  <c r="L19" i="55"/>
  <c r="R54" i="55"/>
  <c r="R14" i="55" s="1"/>
  <c r="E39" i="53" l="1"/>
  <c r="E15" i="53" s="1"/>
  <c r="B69" i="53"/>
  <c r="F45" i="53"/>
  <c r="F51" i="53"/>
  <c r="P54" i="55"/>
  <c r="P14" i="55" s="1"/>
  <c r="L54" i="55"/>
  <c r="L14" i="55" s="1"/>
  <c r="N54" i="55"/>
  <c r="N14" i="55" s="1"/>
  <c r="F17" i="55"/>
  <c r="F18" i="55"/>
  <c r="J54" i="55"/>
  <c r="J14" i="55" s="1"/>
  <c r="R58" i="55"/>
  <c r="R57" i="55"/>
  <c r="C39" i="53" l="1"/>
  <c r="C15" i="53" s="1"/>
  <c r="B17" i="55"/>
  <c r="B18" i="55"/>
  <c r="N57" i="55"/>
  <c r="N58" i="55"/>
  <c r="L57" i="55"/>
  <c r="L58" i="55"/>
  <c r="P57" i="55"/>
  <c r="P58" i="55"/>
  <c r="R17" i="55"/>
  <c r="R18" i="55"/>
  <c r="J58" i="55"/>
  <c r="J57" i="55"/>
  <c r="D18" i="55"/>
  <c r="D17" i="55"/>
  <c r="C17" i="55"/>
  <c r="C18" i="55"/>
  <c r="E17" i="55"/>
  <c r="E18" i="55"/>
  <c r="B63" i="53" l="1"/>
  <c r="D45" i="53"/>
  <c r="N18" i="55"/>
  <c r="N17" i="55"/>
  <c r="J18" i="55"/>
  <c r="J17" i="55"/>
  <c r="P18" i="55"/>
  <c r="P17" i="55"/>
  <c r="L17" i="55"/>
  <c r="L18" i="55"/>
  <c r="F39" i="53" l="1"/>
  <c r="F15" i="53" s="1"/>
  <c r="D39" i="53" l="1"/>
  <c r="D15" i="53" s="1"/>
  <c r="B57" i="53"/>
  <c r="B51" i="53" l="1"/>
  <c r="B45" i="53" l="1"/>
  <c r="B39" i="53" l="1"/>
  <c r="B15" i="53" s="1"/>
  <c r="C209" i="66"/>
</calcChain>
</file>

<file path=xl/sharedStrings.xml><?xml version="1.0" encoding="utf-8"?>
<sst xmlns="http://schemas.openxmlformats.org/spreadsheetml/2006/main" count="3846" uniqueCount="502">
  <si>
    <t>B2B</t>
  </si>
  <si>
    <t>Cess</t>
  </si>
  <si>
    <t>Details of Previous period data included in current period</t>
  </si>
  <si>
    <t>Total</t>
  </si>
  <si>
    <t>Amendment difference till sep 18 of next F.Y</t>
  </si>
  <si>
    <t>Ratewise Turnover as actually filed on GSTN</t>
  </si>
  <si>
    <t>Rate</t>
  </si>
  <si>
    <t>Exempted</t>
  </si>
  <si>
    <t>New entries related to April-18 filed in future period till 31st march of Current F.Y</t>
  </si>
  <si>
    <t>Particulars</t>
  </si>
  <si>
    <t>IGST</t>
  </si>
  <si>
    <t>CGST</t>
  </si>
  <si>
    <t>SGST</t>
  </si>
  <si>
    <t>As per Books (Intrastate)</t>
  </si>
  <si>
    <t xml:space="preserve">B2B </t>
  </si>
  <si>
    <t>Total Taxable</t>
  </si>
  <si>
    <t>Without Payment of Tax</t>
  </si>
  <si>
    <t>With Payment of Tax</t>
  </si>
  <si>
    <t>SEZ Sales</t>
  </si>
  <si>
    <t>Deemed Export</t>
  </si>
  <si>
    <t>Advances</t>
  </si>
  <si>
    <t>Received (Intrastate)</t>
  </si>
  <si>
    <t>Received (Interstate)</t>
  </si>
  <si>
    <t>Adjusted (Intrastate)</t>
  </si>
  <si>
    <t>Adjusted (Interstate)</t>
  </si>
  <si>
    <t>Nil Rated</t>
  </si>
  <si>
    <t>Non GST Supply</t>
  </si>
  <si>
    <t>Credit Notes (B2B)</t>
  </si>
  <si>
    <t>Debit Notes (B2B)</t>
  </si>
  <si>
    <t>Taxable Supplies</t>
  </si>
  <si>
    <t>Zero Rated Supplies</t>
  </si>
  <si>
    <t>Nil, Exepmted Supply</t>
  </si>
  <si>
    <t>Inward Supplies liable to RCM</t>
  </si>
  <si>
    <t xml:space="preserve">B2C </t>
  </si>
  <si>
    <t>Export Sales</t>
  </si>
  <si>
    <t>Grand Total</t>
  </si>
  <si>
    <t>Total Taxable Value</t>
  </si>
  <si>
    <t>CESS</t>
  </si>
  <si>
    <t>GSTR-1</t>
  </si>
  <si>
    <t>Total As Per..</t>
  </si>
  <si>
    <t>Month</t>
  </si>
  <si>
    <t>Credit / Debit Notes (Regsitered)</t>
  </si>
  <si>
    <t>Credit / Debit Notes (B2C Large, Export)</t>
  </si>
  <si>
    <t>Export Invoices</t>
  </si>
  <si>
    <t>Exempted Supplies</t>
  </si>
  <si>
    <t>Non GST Supplies</t>
  </si>
  <si>
    <t>Advances Receievd</t>
  </si>
  <si>
    <t>Adjustment of Advacnes</t>
  </si>
  <si>
    <t>Amended B2B</t>
  </si>
  <si>
    <t>Amended B2C (Large)</t>
  </si>
  <si>
    <t>Amended Credit / Debit Notes (Regsitered)</t>
  </si>
  <si>
    <t>Amended Credit / Debit Notes (B2C Large, Export)</t>
  </si>
  <si>
    <t>Amended Export Invoices</t>
  </si>
  <si>
    <t>Amended B2C (Others)</t>
  </si>
  <si>
    <t>Amended Advances Receievd</t>
  </si>
  <si>
    <t>Books</t>
  </si>
  <si>
    <t>Books Vs GSTR1</t>
  </si>
  <si>
    <t>GSTR1 Vs GSTR3B</t>
  </si>
  <si>
    <t>Books Vs GSTR3B</t>
  </si>
  <si>
    <t>Grand TotalAs Per..</t>
  </si>
  <si>
    <t>As per Books</t>
  </si>
  <si>
    <t>Original Month</t>
  </si>
  <si>
    <t>Amendment Made In Catgory</t>
  </si>
  <si>
    <t>Original Taxable</t>
  </si>
  <si>
    <t>Original IGST</t>
  </si>
  <si>
    <t>Original CGST</t>
  </si>
  <si>
    <t>Original SGST</t>
  </si>
  <si>
    <t>Original Cess</t>
  </si>
  <si>
    <t>Revised Taxable</t>
  </si>
  <si>
    <t>Revised IGST</t>
  </si>
  <si>
    <t>Revised CGST</t>
  </si>
  <si>
    <t>Revised SGST</t>
  </si>
  <si>
    <t>Revised Cess</t>
  </si>
  <si>
    <t>Reason for Amendment</t>
  </si>
  <si>
    <t>Amended Adjustment of Advacnes</t>
  </si>
  <si>
    <r>
      <rPr>
        <b/>
        <sz val="12"/>
        <rFont val="Times New Roman"/>
        <family val="1"/>
      </rPr>
      <t xml:space="preserve">“FORM GSTR-9
</t>
    </r>
    <r>
      <rPr>
        <sz val="12"/>
        <rFont val="Times New Roman"/>
        <family val="1"/>
      </rPr>
      <t xml:space="preserve">(See rule 80)
</t>
    </r>
    <r>
      <rPr>
        <b/>
        <sz val="12"/>
        <rFont val="Times New Roman"/>
        <family val="1"/>
      </rPr>
      <t>Annual Return</t>
    </r>
  </si>
  <si>
    <r>
      <rPr>
        <sz val="12"/>
        <color rgb="FFFFFFFF"/>
        <rFont val="Times New Roman"/>
        <family val="1"/>
      </rPr>
      <t>Pt. I</t>
    </r>
  </si>
  <si>
    <r>
      <rPr>
        <sz val="12"/>
        <color rgb="FFFFFFFF"/>
        <rFont val="Times New Roman"/>
        <family val="1"/>
      </rPr>
      <t>Basic Details</t>
    </r>
  </si>
  <si>
    <t>Financial Year</t>
  </si>
  <si>
    <t>GSTIN</t>
  </si>
  <si>
    <t>3A</t>
  </si>
  <si>
    <t>Legal Name</t>
  </si>
  <si>
    <t>3B</t>
  </si>
  <si>
    <t>Trade Name (if any)</t>
  </si>
  <si>
    <r>
      <rPr>
        <sz val="12"/>
        <color rgb="FFFFFFFF"/>
        <rFont val="Times New Roman"/>
        <family val="1"/>
      </rPr>
      <t>Pt. II</t>
    </r>
  </si>
  <si>
    <r>
      <rPr>
        <sz val="12"/>
        <color rgb="FFFFFFFF"/>
        <rFont val="Times New Roman"/>
        <family val="1"/>
      </rPr>
      <t>Details of Outward and inward supplies declared during the financial year</t>
    </r>
  </si>
  <si>
    <t>Nature of Supplies</t>
  </si>
  <si>
    <t>(Amount in ₹ in all tables)</t>
  </si>
  <si>
    <t>Taxable Value</t>
  </si>
  <si>
    <t>Central Tax</t>
  </si>
  <si>
    <t>State Tax / UT Tax</t>
  </si>
  <si>
    <t>Integrated Tax</t>
  </si>
  <si>
    <t>Details of advances, inward and outward supplies on which tax is payable as declared in returns filed during the financial year</t>
  </si>
  <si>
    <t>A</t>
  </si>
  <si>
    <t>Supplies made to un-registered persons (B2C)</t>
  </si>
  <si>
    <t>B</t>
  </si>
  <si>
    <t>Supplies made to registered persons (B2B)</t>
  </si>
  <si>
    <t>C</t>
  </si>
  <si>
    <t>Zero rated supply (Export) on payment of tax (except supplies to SEZs)</t>
  </si>
  <si>
    <t>D</t>
  </si>
  <si>
    <t>Supply to SEZs on payment of tax</t>
  </si>
  <si>
    <t>E</t>
  </si>
  <si>
    <t>Deemed Exports</t>
  </si>
  <si>
    <t>F</t>
  </si>
  <si>
    <t>Advances on which tax has been paid but invoice has not been issued (not covered under (A) to (E) above)</t>
  </si>
  <si>
    <t>G</t>
  </si>
  <si>
    <t>Inward supplies on which tax is to be paid on reverse charge basis</t>
  </si>
  <si>
    <t>H</t>
  </si>
  <si>
    <t>Sub-total (A to G above)</t>
  </si>
  <si>
    <t>I</t>
  </si>
  <si>
    <t>Credit Notes issued in respect of transactions specified in (B) to (E) above (-)</t>
  </si>
  <si>
    <t>J</t>
  </si>
  <si>
    <t>Debit Notes issued in respect of transactions specified in (B) to (E) above (+)</t>
  </si>
  <si>
    <t>K</t>
  </si>
  <si>
    <t>Supplies / tax declared through Amendments (+)</t>
  </si>
  <si>
    <t>L</t>
  </si>
  <si>
    <t>Supplies / tax reduced through Amendments (-)</t>
  </si>
  <si>
    <t>M</t>
  </si>
  <si>
    <t>Sub-total (I to L above)</t>
  </si>
  <si>
    <t>N</t>
  </si>
  <si>
    <t>Supplies and advances on which tax is to be paid (H + M) above</t>
  </si>
  <si>
    <t>Details of Outward supplies on which tax is not payable as declared in returns filed during the financial year</t>
  </si>
  <si>
    <t>Zero rated supply (Export) without payment of tax</t>
  </si>
  <si>
    <t>Supply to SEZs without payment of tax</t>
  </si>
  <si>
    <t>Supplies on which tax is to be paid by the recipient on reverse charge basis</t>
  </si>
  <si>
    <t>Non-GST supply</t>
  </si>
  <si>
    <t>Sub-total (A to F above)</t>
  </si>
  <si>
    <t>Credit Notes issued in respect of transactions specified in A to F above (-)</t>
  </si>
  <si>
    <t>Debit Notes issued in respect of transactions specified in A to F above (+)</t>
  </si>
  <si>
    <t>Supplies declared through Amendments (+)</t>
  </si>
  <si>
    <t>Supplies reduced through Amendments (-)</t>
  </si>
  <si>
    <t>Sub-Total (H to K above)</t>
  </si>
  <si>
    <t>Turnover on which tax is not to be paid  (G + L above)</t>
  </si>
  <si>
    <t>Total Turnover (including advances) (4N + 5M - 4G above)</t>
  </si>
  <si>
    <r>
      <rPr>
        <sz val="12"/>
        <color rgb="FFFFFFFF"/>
        <rFont val="Times New Roman"/>
        <family val="1"/>
      </rPr>
      <t>Pt. III</t>
    </r>
  </si>
  <si>
    <r>
      <rPr>
        <sz val="12"/>
        <color rgb="FFFFFFFF"/>
        <rFont val="Times New Roman"/>
        <family val="1"/>
      </rPr>
      <t>Details of ITC as declared in returns filed during the financial year</t>
    </r>
  </si>
  <si>
    <t>Description</t>
  </si>
  <si>
    <t>Type</t>
  </si>
  <si>
    <t>State Tax/UT Tax</t>
  </si>
  <si>
    <t>Details of ITC availed as declared in returns filed during the financial year</t>
  </si>
  <si>
    <t>Total amount of input tax credit availed through FORM GSTR-3B (sum total of Table 4A of FORM GSTR-3B)</t>
  </si>
  <si>
    <t>Inward supplies (other than imports and inward supplies liable to reverse charge but includes services received from SEZs)</t>
  </si>
  <si>
    <t>Inputs</t>
  </si>
  <si>
    <t>Capital Goods</t>
  </si>
  <si>
    <t>Input Services</t>
  </si>
  <si>
    <t>Inward supplies received from unregistered persons liable to reverse charge (other than B above) on which tax is paid &amp; ITC availed</t>
  </si>
  <si>
    <t>Inward supplies received from registered persons liable to reverse charge (other than B above) on which tax is paid and ITC availed</t>
  </si>
  <si>
    <t>Import of goods (including supplies from SEZs)</t>
  </si>
  <si>
    <t>Import of services (excluding inward supplies from SEZs)</t>
  </si>
  <si>
    <t>Input Tax credit received from ISD</t>
  </si>
  <si>
    <t>Amount of ITC reclaimed (other than B above) under the provisions of the Act</t>
  </si>
  <si>
    <t>Sub-total (B to H above)</t>
  </si>
  <si>
    <t>Difference (I - A above)</t>
  </si>
  <si>
    <t>Transition Credit through TRAN-I (including revisions if any)</t>
  </si>
  <si>
    <t>Transition Credit through TRAN-II</t>
  </si>
  <si>
    <t>Any other ITC availed but not specified above</t>
  </si>
  <si>
    <t>Sub-total (K to M  above)</t>
  </si>
  <si>
    <t>O</t>
  </si>
  <si>
    <t>Total ITC availed (I +  N above)</t>
  </si>
  <si>
    <t>Details of ITC Reversed and  Ineligible ITC as declared in returns filed during the financial year</t>
  </si>
  <si>
    <t>As per Rule 37</t>
  </si>
  <si>
    <t>As per Rule 39</t>
  </si>
  <si>
    <t>As per Rule 42</t>
  </si>
  <si>
    <t>As per Rule 43</t>
  </si>
  <si>
    <t>As per section 17(5)</t>
  </si>
  <si>
    <t>Reversal of TRAN-I credit</t>
  </si>
  <si>
    <t>Reversal of TRAN-II credit</t>
  </si>
  <si>
    <t>Other reversals (pl. specify)</t>
  </si>
  <si>
    <t>Total ITC Reversed (A to H above)</t>
  </si>
  <si>
    <t>Net ITC Available for Utilization (6O - 7I)</t>
  </si>
  <si>
    <t>Other ITC related information</t>
  </si>
  <si>
    <t>ITC as per GSTR-2A (Table 3 &amp; 5 thereof)</t>
  </si>
  <si>
    <t>ITC as per sum total of 6(B) and 6(H) above</t>
  </si>
  <si>
    <t>Difference [A-(B+C)]</t>
  </si>
  <si>
    <t>ITC available but not availed (out of D)</t>
  </si>
  <si>
    <t>ITC available but ineligible (out of D)</t>
  </si>
  <si>
    <t>IGST paid on import of goods (including supplies from SEZ)</t>
  </si>
  <si>
    <t>IGST credit availed on import of goods (as per 6(E) above)</t>
  </si>
  <si>
    <t>Difference (G-H)</t>
  </si>
  <si>
    <t>ITC available but not availed on import of goods (Equal to I)</t>
  </si>
  <si>
    <t>Total ITC to be lapsed in current financial year (E + F + J)</t>
  </si>
  <si>
    <r>
      <rPr>
        <sz val="12"/>
        <color rgb="FFFFFFFF"/>
        <rFont val="Times New Roman"/>
        <family val="1"/>
      </rPr>
      <t>Pt. IV</t>
    </r>
  </si>
  <si>
    <r>
      <rPr>
        <sz val="12"/>
        <color rgb="FFFFFFFF"/>
        <rFont val="Times New Roman"/>
        <family val="1"/>
      </rPr>
      <t>Details of tax paid as declared in returns filed during the financial year</t>
    </r>
  </si>
  <si>
    <t>Tax 
Payable</t>
  </si>
  <si>
    <t>Paid through cash</t>
  </si>
  <si>
    <t>Paid through ITC</t>
  </si>
  <si>
    <t>State/UT Tax</t>
  </si>
  <si>
    <t>Interest</t>
  </si>
  <si>
    <t>Late fee</t>
  </si>
  <si>
    <t>Penalty</t>
  </si>
  <si>
    <t>Other</t>
  </si>
  <si>
    <r>
      <rPr>
        <sz val="12"/>
        <color rgb="FFFFFFFF"/>
        <rFont val="Times New Roman"/>
        <family val="1"/>
      </rPr>
      <t>Pt. V</t>
    </r>
  </si>
  <si>
    <t>Supplies / tax declared through Amendments (+) (net of debit notes)</t>
  </si>
  <si>
    <t>Supplies / tax reduced through Amendments (-) (net of credit notes)</t>
  </si>
  <si>
    <t>Reversal of ITC availed during previous financial year</t>
  </si>
  <si>
    <t>ITC availed for the previous financial year</t>
  </si>
  <si>
    <t xml:space="preserve">Differential tax paid on account of declaration in 10 &amp; 11 above </t>
  </si>
  <si>
    <t>Payable</t>
  </si>
  <si>
    <t>Paid</t>
  </si>
  <si>
    <r>
      <rPr>
        <sz val="12"/>
        <color rgb="FFFFFFFF"/>
        <rFont val="Times New Roman"/>
        <family val="1"/>
      </rPr>
      <t>Pt. VI</t>
    </r>
  </si>
  <si>
    <r>
      <rPr>
        <sz val="12"/>
        <color rgb="FFFFFFFF"/>
        <rFont val="Times New Roman"/>
        <family val="1"/>
      </rPr>
      <t>Other Information</t>
    </r>
  </si>
  <si>
    <r>
      <rPr>
        <sz val="12"/>
        <color rgb="FFFFFFFF"/>
        <rFont val="Times New Roman"/>
        <family val="1"/>
      </rPr>
      <t>Particulars of Demands and Refunds</t>
    </r>
  </si>
  <si>
    <t>Details</t>
  </si>
  <si>
    <t>Late Fee/Others</t>
  </si>
  <si>
    <t>Total Refund claimed</t>
  </si>
  <si>
    <t>Total Refund sanctioned</t>
  </si>
  <si>
    <t>Total Refund Rejected</t>
  </si>
  <si>
    <t>Total Refund Pending</t>
  </si>
  <si>
    <t>Total demand of taxes</t>
  </si>
  <si>
    <t>Total taxes paid in respect of E above</t>
  </si>
  <si>
    <t>Total demands pending out of E above</t>
  </si>
  <si>
    <r>
      <rPr>
        <sz val="12"/>
        <color rgb="FFFFFFFF"/>
        <rFont val="Times New Roman"/>
        <family val="1"/>
      </rPr>
      <t>Information on supplies received from composition taxpayers, deemed supply under section 143 and goods sent on approval basis</t>
    </r>
  </si>
  <si>
    <t>Supplies received from Composition taxpayers</t>
  </si>
  <si>
    <t>Deemed supply  under Section 143</t>
  </si>
  <si>
    <t>Goods sent on approval basis but not returned</t>
  </si>
  <si>
    <r>
      <rPr>
        <sz val="12"/>
        <color rgb="FFFFFFFF"/>
        <rFont val="Times New Roman"/>
        <family val="1"/>
      </rPr>
      <t>HSN Wise Summary of outward supplies</t>
    </r>
  </si>
  <si>
    <r>
      <rPr>
        <sz val="12"/>
        <rFont val="Times New Roman"/>
        <family val="1"/>
      </rPr>
      <t>HSN
Code</t>
    </r>
  </si>
  <si>
    <t>UQC</t>
  </si>
  <si>
    <t>Total Quantity</t>
  </si>
  <si>
    <t>Rate of Tax</t>
  </si>
  <si>
    <r>
      <rPr>
        <sz val="12"/>
        <color rgb="FFFFFFFF"/>
        <rFont val="Times New Roman"/>
        <family val="1"/>
      </rPr>
      <t>HSN Wise Summary of Inward supplies</t>
    </r>
  </si>
  <si>
    <r>
      <rPr>
        <sz val="12"/>
        <color rgb="FFFFFFFF"/>
        <rFont val="Times New Roman"/>
        <family val="1"/>
      </rPr>
      <t>Late fee payable and paid</t>
    </r>
  </si>
  <si>
    <t>State Tax</t>
  </si>
  <si>
    <t>Value Fields legends</t>
  </si>
  <si>
    <t>Calculated field (no inputs in this field)</t>
  </si>
  <si>
    <t>Data restricted for this cell. Super impossible data</t>
  </si>
  <si>
    <t xml:space="preserve">Auto populated from external sources, for excel take value from portal </t>
  </si>
  <si>
    <t>Values to be inserted, some of data validation maintained based on return</t>
  </si>
  <si>
    <t>GSTR 3B</t>
  </si>
  <si>
    <t>Adjustments to be made</t>
  </si>
  <si>
    <t>Corrected Taxable</t>
  </si>
  <si>
    <t>Corrected IGST</t>
  </si>
  <si>
    <t>Corrected CGST</t>
  </si>
  <si>
    <t>Corrected SGST</t>
  </si>
  <si>
    <t>Corrected Cess</t>
  </si>
  <si>
    <t>Adjustments to be made in Taxable</t>
  </si>
  <si>
    <t>Adjustments to be made in IGST</t>
  </si>
  <si>
    <t>Adjustments to be made in CGST</t>
  </si>
  <si>
    <t>Adjustments to be made in SGST</t>
  </si>
  <si>
    <t>Adjustments to be made in Cess</t>
  </si>
  <si>
    <t>Difference</t>
  </si>
  <si>
    <t>ITC Reversed</t>
  </si>
  <si>
    <t>As per Books  (Interstate)</t>
  </si>
  <si>
    <t>As per Books  (Tax Liability)</t>
  </si>
  <si>
    <t xml:space="preserve">ITC Availed </t>
  </si>
  <si>
    <t>Net ITC Availed</t>
  </si>
  <si>
    <t>ITC</t>
  </si>
  <si>
    <t>B2C (Others) + B2C (Large)</t>
  </si>
  <si>
    <t>Tax payable</t>
  </si>
  <si>
    <t>Tax Paid TDS/TCS</t>
  </si>
  <si>
    <t>Tax/Cess paid in cash</t>
  </si>
  <si>
    <t>Late Fee</t>
  </si>
  <si>
    <t>LIST OF GOODS OR SERVICES ON WHICH ITC IS NOT AVAILABLE</t>
  </si>
  <si>
    <t>S. No.</t>
  </si>
  <si>
    <t>Credit ineligible (not allowable)</t>
  </si>
  <si>
    <t>Exceptions (allowable with condition)</t>
  </si>
  <si>
    <t>Motor vehicles for transportation of persons having the seating capacity of not more than 13 person</t>
  </si>
  <si>
    <t>If used for:-</t>
  </si>
  <si>
    <t xml:space="preserve">i)Further supply of such motor vehicles; or </t>
  </si>
  <si>
    <t xml:space="preserve">ii) transportation of passengers; or </t>
  </si>
  <si>
    <t xml:space="preserve">iii) imparting training on driving such motor vehicles </t>
  </si>
  <si>
    <t>Vessels and aircraft</t>
  </si>
  <si>
    <t xml:space="preserve">(i) for making the following taxable supplies, namely: </t>
  </si>
  <si>
    <t xml:space="preserve">(A) the further supply of such vessels or aircraft; or </t>
  </si>
  <si>
    <t xml:space="preserve">(B) transportation of passengers; or </t>
  </si>
  <si>
    <t xml:space="preserve">(C) imparting training on navigating such vessels; or </t>
  </si>
  <si>
    <t xml:space="preserve">(D) imparting training on flying such aircraft; </t>
  </si>
  <si>
    <t>(ii) for transportation of goods</t>
  </si>
  <si>
    <t>Services of general insurance, servicing, repair and maintenance in relation to Motor Vehicle, Vessels and Aircraft specified above.</t>
  </si>
  <si>
    <t>If credit is allowable on purchase of such Motor Vehicle, Vessels and Aircraft as above, then ITC of insurance, repairs shall be allowable.</t>
  </si>
  <si>
    <t xml:space="preserve">Food and Beverages, </t>
  </si>
  <si>
    <t>where an inward supply of goods or services or both of a particular category is consumed by a registered person for making an outward taxable supply of the same category of goods or services or both or as an element of a taxable composite or mixed supply</t>
  </si>
  <si>
    <t>Outdoor Catering,</t>
  </si>
  <si>
    <t>means if used for providing taxable services of same category, otherwise not.</t>
  </si>
  <si>
    <t>Beauty Treatment,</t>
  </si>
  <si>
    <t>Health Services Cosmetic,</t>
  </si>
  <si>
    <t>Plastic Surgery</t>
  </si>
  <si>
    <t>Membership of a Club</t>
  </si>
  <si>
    <t>–</t>
  </si>
  <si>
    <t>Membership of a Health Centre</t>
  </si>
  <si>
    <t>Membership of a Fitness Centre</t>
  </si>
  <si>
    <t>Rent-a-cab, Life Insurance, Health Insurance</t>
  </si>
  <si>
    <t xml:space="preserve">Where </t>
  </si>
  <si>
    <t>(a) The Government states the services which are mandatory for an employer to provide to its employees under any law for the time being in force; or</t>
  </si>
  <si>
    <t>(b) Such inward supply of goods or services or both of a particular category is used by a registered person for making an outward taxable supply of the same Category of goods or services or both or as part of a taxable composite or mixed supply.</t>
  </si>
  <si>
    <t>Travel benefits extended to employees on vacation such as leave</t>
  </si>
  <si>
    <t>Travel benefits on home travel concession</t>
  </si>
  <si>
    <t>Works contract services when supplied for construction of an immovable property</t>
  </si>
  <si>
    <t>If</t>
  </si>
  <si>
    <t>(a) Works contract services for Plant &amp; Machinery</t>
  </si>
  <si>
    <t>(b) Where Works contract service for immovable property is input service for further supply of works contract services, means registered person also providing the Works contract Service.</t>
  </si>
  <si>
    <t>Inward supplies received by taxable person for construction of immovable property on his own account including when such supplies are used in the course or furtherance of business</t>
  </si>
  <si>
    <t>If for</t>
  </si>
  <si>
    <t>(a) Construction of Plant &amp; Machinery</t>
  </si>
  <si>
    <t>(b) Construction of Immovable properties for others.</t>
  </si>
  <si>
    <t xml:space="preserve">Note:- For point 11 and 12, </t>
  </si>
  <si>
    <t>(a)Construction includes reconstruction/ renovation/ addition/ alterations/ repairs to the extent of capitalization to said immovable property.</t>
  </si>
  <si>
    <t>(b) Plant &amp; Machinery means apparatus, equipment &amp; machinery fixed to earth by foundation or structural supports but excludes land, building/other civil structures, tele-communication towers and pipelines laid outside the factory premises</t>
  </si>
  <si>
    <t>Goods or services or both on which tax has been paid under section 10;</t>
  </si>
  <si>
    <t>Under section 10 composition scheme</t>
  </si>
  <si>
    <t>Goods or services or both received by a non-resident taxable person</t>
  </si>
  <si>
    <t>Except on goods imported by him</t>
  </si>
  <si>
    <t>Goods or services or both used for personal consumption</t>
  </si>
  <si>
    <t>Goods lost</t>
  </si>
  <si>
    <t>Goods written off</t>
  </si>
  <si>
    <t>Goods destroyed</t>
  </si>
  <si>
    <t>Goods stolen</t>
  </si>
  <si>
    <t>Goods disposed of by way of gift or free</t>
  </si>
  <si>
    <t>samples</t>
  </si>
  <si>
    <t>Any tax paid in accordance with the provisions of sections 74, 129 and 130.</t>
  </si>
  <si>
    <t>-</t>
  </si>
  <si>
    <t>In Fraud, Misstatement, etc.</t>
  </si>
  <si>
    <t>(A) Other than reverse charge</t>
  </si>
  <si>
    <t>(B) Reverse charge</t>
  </si>
  <si>
    <t>Interstate</t>
  </si>
  <si>
    <t>Intrastate</t>
  </si>
  <si>
    <t>Late Fees</t>
  </si>
  <si>
    <t>Others</t>
  </si>
  <si>
    <t>Ratewise Tax Summary (Normal Supply)</t>
  </si>
  <si>
    <t>Capital Assets</t>
  </si>
  <si>
    <t>As per Filed GSTR 3B</t>
  </si>
  <si>
    <t>Reverse Charge (Registered)</t>
  </si>
  <si>
    <t>Reverse Charge (URD)</t>
  </si>
  <si>
    <t>Import of Services</t>
  </si>
  <si>
    <t>ITC From ISD</t>
  </si>
  <si>
    <t>ITC Reclaimed</t>
  </si>
  <si>
    <t>Any Other ITC</t>
  </si>
  <si>
    <t>As per filed GSTR 3B</t>
  </si>
  <si>
    <t>TRAN-I Credit</t>
  </si>
  <si>
    <t>TRAN-II Credit</t>
  </si>
  <si>
    <t>Comparision</t>
  </si>
  <si>
    <t>As per Rule 37(After 180Days)</t>
  </si>
  <si>
    <t>As per Rule 39 (ISD Credit)</t>
  </si>
  <si>
    <t>As per Rule 42 (Part used- Input &amp; Input Services)</t>
  </si>
  <si>
    <t>As per Rule 43 (Capital Assets)</t>
  </si>
  <si>
    <t>As per 17(5)- Ineligible</t>
  </si>
  <si>
    <t>Reversal of TRAN-1</t>
  </si>
  <si>
    <t>Reversal of TRAN-II</t>
  </si>
  <si>
    <t>Other Reversals</t>
  </si>
  <si>
    <t xml:space="preserve"> Taxable Value </t>
  </si>
  <si>
    <t xml:space="preserve">Less: Credit Notes </t>
  </si>
  <si>
    <t xml:space="preserve">Add: Dedit Notes </t>
  </si>
  <si>
    <t xml:space="preserve">As per Books </t>
  </si>
  <si>
    <t xml:space="preserve">Credit Notes (B2B) </t>
  </si>
  <si>
    <t xml:space="preserve">Debit Notes Notes (B2B) </t>
  </si>
  <si>
    <t xml:space="preserve">Total Sales  </t>
  </si>
  <si>
    <t>Credit Notes (Exports, SEZ, Deemed Exports)</t>
  </si>
  <si>
    <t>Less: Outward Supplies Liable to RCM</t>
  </si>
  <si>
    <t>Debit Notes (Exports, SEZ, Deemed Exports)</t>
  </si>
  <si>
    <t>Exempt, NIL and Non GST Supply</t>
  </si>
  <si>
    <t>Exempt Supplies</t>
  </si>
  <si>
    <t xml:space="preserve">  Value of Supply</t>
  </si>
  <si>
    <t>Nil Rated Supplies</t>
  </si>
  <si>
    <t>Tax Liability - For Increase in Tax</t>
  </si>
  <si>
    <t>Tax Liability - For Decrease in Tax</t>
  </si>
  <si>
    <t>Amendment Value to Increase the Taxable value</t>
  </si>
  <si>
    <t>Amendment Value to Decrease the Taxable value</t>
  </si>
  <si>
    <t>Amendment Value to Increase the Taxable value - With Payment of Tax</t>
  </si>
  <si>
    <t>Amendment Value to Increase the Taxable value - Without Payment of Tax</t>
  </si>
  <si>
    <t>Amendment Value to Decrease the Taxable value - With Payment of Tax</t>
  </si>
  <si>
    <t>Amendment Value to Decrease the Taxable value - Without Payment of Tax</t>
  </si>
  <si>
    <t>Credit Notes (Export, SEZ, Deemed Export)</t>
  </si>
  <si>
    <t>Debit Notes (Export, SEZ, Deemed Export)</t>
  </si>
  <si>
    <t>Amendment Value to Increase the Taxable value of Advance</t>
  </si>
  <si>
    <t>Amendment Value to Increase the Adjustment Value of Advance</t>
  </si>
  <si>
    <t>Amendment Value to Decrease the Taxable value of Advance</t>
  </si>
  <si>
    <t>Advances on which Tax has been paid</t>
  </si>
  <si>
    <t>Inward Supplies Liable to RCM</t>
  </si>
  <si>
    <t>TRAN1 and TRAN2 Credit as per ECL</t>
  </si>
  <si>
    <t>As per Electronic Credit Ledger (ECL)</t>
  </si>
  <si>
    <t>Inward Supplies (Apart from RCM &amp; Import but Includes Services from SEZ)</t>
  </si>
  <si>
    <t>As per GSTR3B</t>
  </si>
  <si>
    <t xml:space="preserve">Reversal as  per filed  GSTR3B </t>
  </si>
  <si>
    <t xml:space="preserve">Total Reversal </t>
  </si>
  <si>
    <t xml:space="preserve">Total ITC Availed </t>
  </si>
  <si>
    <t xml:space="preserve">Total ITC as per filed GST 3B </t>
  </si>
  <si>
    <t>Particulars of Demands and Refunds</t>
  </si>
  <si>
    <t>Total demand of taxes (A)</t>
  </si>
  <si>
    <t>Total taxes paid in respect of (A) above</t>
  </si>
  <si>
    <t>Total demands pending out of (A) above</t>
  </si>
  <si>
    <t>Information on supplies received from composition taxpayers, deemed supply under section 143 and goods sent on approval basis</t>
  </si>
  <si>
    <t>HSN Code</t>
  </si>
  <si>
    <t>HSN Wise Summary of Inward supplies</t>
  </si>
  <si>
    <t>HSN Wise Summary of Outward supplies</t>
  </si>
  <si>
    <t>Net Taxable as per Books</t>
  </si>
  <si>
    <t>Grand Total As Per..</t>
  </si>
  <si>
    <t>IMP Note - "Amendment Value" is the Net figure of change, i.e., (Old value before amendment - New value after amendment)</t>
  </si>
  <si>
    <t>Net Impact for Amendments in FY 18-19 (Table 10 &amp; 11 of GSTR 9)</t>
  </si>
  <si>
    <t>As per Books  (Tax Liability) (Normal Supply)</t>
  </si>
  <si>
    <t>Outward Supplies Liable to RCM</t>
  </si>
  <si>
    <t>Amendment Value to Increase the Taxable value (Net off Credit and Debit Note)</t>
  </si>
  <si>
    <t>Amendment Value to Decrease the Taxable value (Net off Credit and Debit Note)</t>
  </si>
  <si>
    <t>Amendment Value to Decrease the Adjustment Value of Advance</t>
  </si>
  <si>
    <t>Total Increase in Advance Liability</t>
  </si>
  <si>
    <t>Total Decrease in Advance Liability</t>
  </si>
  <si>
    <t>General Instructions</t>
  </si>
  <si>
    <t>S. no.</t>
  </si>
  <si>
    <t>Sheet Name</t>
  </si>
  <si>
    <t>Details to be feeded</t>
  </si>
  <si>
    <t>(i)</t>
  </si>
  <si>
    <t>Details of Outward Supplies as per Books of Accounts</t>
  </si>
  <si>
    <t>(ii)</t>
  </si>
  <si>
    <t xml:space="preserve">Amendments in FY 17-18 </t>
  </si>
  <si>
    <t>Details of Amendments done in FY 17-18 for which tax has been paid in Returns of FY 17-18</t>
  </si>
  <si>
    <t>(iii)</t>
  </si>
  <si>
    <t>Details of Amendments done in FY 18-19 for which tax has been paid in Returns of FY 18-19</t>
  </si>
  <si>
    <t>(iv)</t>
  </si>
  <si>
    <t>Details of ITC availed under various category as per books has to be mentioned here</t>
  </si>
  <si>
    <t>(v)</t>
  </si>
  <si>
    <t xml:space="preserve">ITC Reversed </t>
  </si>
  <si>
    <t>Details of ITC Reversal done as per details of Books</t>
  </si>
  <si>
    <t>(vi)</t>
  </si>
  <si>
    <t>Other Information</t>
  </si>
  <si>
    <t>Details of Refund, demand and HSN-wise details to be entered</t>
  </si>
  <si>
    <t xml:space="preserve">GSTR 3B Details </t>
  </si>
  <si>
    <t>Details as per Filed GSTR 3B to be entered (Refer filed return copies for your reference)</t>
  </si>
  <si>
    <t xml:space="preserve">GSTR 1 Details </t>
  </si>
  <si>
    <t>Details as per Filed GSTR 1 to be entered (Refer filed return copies for your reference)</t>
  </si>
  <si>
    <t>B2C</t>
  </si>
  <si>
    <t>Details to be feeded in Blank cells only</t>
  </si>
  <si>
    <t>Cells having formulas are blocked (kindly do not try to change figures in them)</t>
  </si>
  <si>
    <t>Cells where data is auto populated are also being blocked by us</t>
  </si>
  <si>
    <t xml:space="preserve">Data has to be entered in the Following sheets only - 
</t>
  </si>
  <si>
    <t>HSN wise summary for inward supplies is to be furnished only for those inward supplies which in value independently account for 10% or more of the total value of inward supplies</t>
  </si>
  <si>
    <t>Structure of GSTR 9 - Outward Supplies</t>
  </si>
  <si>
    <t>Export (With Payment)</t>
  </si>
  <si>
    <t>SEZ (With Payment)</t>
  </si>
  <si>
    <r>
      <t>Outward Supplies</t>
    </r>
    <r>
      <rPr>
        <sz val="11"/>
        <color theme="1"/>
        <rFont val="Times New Roman"/>
        <family val="1"/>
      </rPr>
      <t xml:space="preserve"> </t>
    </r>
  </si>
  <si>
    <r>
      <t>Amendments in FY 18-19</t>
    </r>
    <r>
      <rPr>
        <sz val="11"/>
        <color theme="1"/>
        <rFont val="Times New Roman"/>
        <family val="1"/>
      </rPr>
      <t xml:space="preserve"> </t>
    </r>
  </si>
  <si>
    <t>Original Value</t>
  </si>
  <si>
    <t>Debit notes issued in FY 17-18</t>
  </si>
  <si>
    <t>Credit Notes issued in FY 17-18</t>
  </si>
  <si>
    <t>Amendments in FY 17-18</t>
  </si>
  <si>
    <t>Amendments in FY 18-19</t>
  </si>
  <si>
    <t>Table 4A</t>
  </si>
  <si>
    <t>Table 4K/4L</t>
  </si>
  <si>
    <t>Table 10/11</t>
  </si>
  <si>
    <t>Table 4B</t>
  </si>
  <si>
    <t>Table 4C</t>
  </si>
  <si>
    <t>Table 4D</t>
  </si>
  <si>
    <t>Table 4E</t>
  </si>
  <si>
    <t>Table 4F</t>
  </si>
  <si>
    <t>Table 5J</t>
  </si>
  <si>
    <t>Table 5I</t>
  </si>
  <si>
    <t>Amendments not resulting in change in tax/value may be ignored</t>
  </si>
  <si>
    <t>Debit/Credit Notes to be taken into effect in the year they were issued</t>
  </si>
  <si>
    <t xml:space="preserve">Remarks : </t>
  </si>
  <si>
    <t xml:space="preserve">Summary of supplies effected and received against a particular HSN code to be reported only in this table. </t>
  </si>
  <si>
    <t xml:space="preserve">It will be optional for taxpayers having annual turnover upto ₹ 1.50 Cr. </t>
  </si>
  <si>
    <t xml:space="preserve">UQC details to be furnished only for supply of goods. Quantity is to be reported net of returns. </t>
  </si>
  <si>
    <t xml:space="preserve">It will be mandatory to report HSN code at two digits level for taxpayers having annual turnover in the preceding year above ₹ 1.50 Cr but upto ₹ 5.00 Cr and at four digits‘ level for taxpayers having annual turnover above ₹ 5.00 Cr. </t>
  </si>
  <si>
    <t>Details of Payment</t>
  </si>
  <si>
    <t xml:space="preserve"> </t>
  </si>
  <si>
    <t>Paid Through Cash</t>
  </si>
  <si>
    <t>Disclaimer:</t>
  </si>
  <si>
    <t xml:space="preserve">Deemed Supplies </t>
  </si>
  <si>
    <t>Sr.No</t>
  </si>
  <si>
    <t>Description of Supply</t>
  </si>
  <si>
    <t>Supply of goods by a registered person against Advance Authorisation</t>
  </si>
  <si>
    <t>Supply of capital goods by a registered person against Export Promotion Capital Goods Authorisation</t>
  </si>
  <si>
    <t>Supply of goods by a registered person to Export Oriented Unit</t>
  </si>
  <si>
    <t>Supply of gold by a bank or Public Sector Undertaking specified in the notification No. 50/2017-Customs, dated the 30th June, 2017 (as amended) against Advance Authorisation.</t>
  </si>
  <si>
    <t>Notification no.</t>
  </si>
  <si>
    <t>Issue Date</t>
  </si>
  <si>
    <t>Subject</t>
  </si>
  <si>
    <t>40/2017-Central Tax</t>
  </si>
  <si>
    <t>66/2017-Central Tax</t>
  </si>
  <si>
    <r>
      <t xml:space="preserve">Exempts  payment of tax on </t>
    </r>
    <r>
      <rPr>
        <b/>
        <sz val="13"/>
        <color rgb="FF000000"/>
        <rFont val="Times New Roman"/>
        <family val="1"/>
      </rPr>
      <t xml:space="preserve">advance received </t>
    </r>
    <r>
      <rPr>
        <sz val="13"/>
        <color rgb="FF000000"/>
        <rFont val="Times New Roman"/>
        <family val="1"/>
      </rPr>
      <t xml:space="preserve">by registered persons having aggregate turnover less than Rs 1.5 crores </t>
    </r>
    <r>
      <rPr>
        <b/>
        <sz val="13"/>
        <color rgb="FF000000"/>
        <rFont val="Times New Roman"/>
        <family val="1"/>
      </rPr>
      <t>(ONLY FOR GOODS)</t>
    </r>
  </si>
  <si>
    <r>
      <t xml:space="preserve">Exempt all taxpayers from payment of tax on </t>
    </r>
    <r>
      <rPr>
        <b/>
        <sz val="13"/>
        <color rgb="FF000000"/>
        <rFont val="Times New Roman"/>
        <family val="1"/>
      </rPr>
      <t xml:space="preserve">advances received </t>
    </r>
    <r>
      <rPr>
        <sz val="13"/>
        <color rgb="FF000000"/>
        <rFont val="Times New Roman"/>
        <family val="1"/>
      </rPr>
      <t xml:space="preserve">in case of </t>
    </r>
    <r>
      <rPr>
        <b/>
        <sz val="13"/>
        <color rgb="FF000000"/>
        <rFont val="Times New Roman"/>
        <family val="1"/>
      </rPr>
      <t>Supply of Goods</t>
    </r>
  </si>
  <si>
    <t>Ratewise Tax Summary (Reverse Charge - Inward and Outward)</t>
  </si>
  <si>
    <t>Import of Goods (including supplies from SEZs)</t>
  </si>
  <si>
    <t xml:space="preserve">The work sheet has been prepared to facilitate collection of data for filing returns. The content of this work sheet is confidential and intended for use of members of Tax Practitioners Association, Indore (TPA) only. TPA assumes no responsibility for any errors / ommissions in the content of the sheet or any loss arising out of use of the said work sheet. </t>
  </si>
  <si>
    <t>As per Books  (Tax Liability) (Reverse Supply) (Outward Supplies Liable to RCM)</t>
  </si>
  <si>
    <t>April, 2018 to March, 2019 - Sales</t>
  </si>
  <si>
    <t>Net Impact for Amendments with payment of tax in FY 18-19 (Table 4K &amp; 4L of GSTR 9)</t>
  </si>
  <si>
    <t>Net Impact for Amendments without payment of tax in FY 18-19 (Table 5J &amp; 5K of GSTR 9)</t>
  </si>
  <si>
    <t>April, 2018</t>
  </si>
  <si>
    <t>May, 2018</t>
  </si>
  <si>
    <t>June, 2018</t>
  </si>
  <si>
    <t>July, 2018</t>
  </si>
  <si>
    <t>August, 2018</t>
  </si>
  <si>
    <t>September, 2018</t>
  </si>
  <si>
    <t>October, 2018</t>
  </si>
  <si>
    <t>November, 2018</t>
  </si>
  <si>
    <t>December, 2018</t>
  </si>
  <si>
    <t>January, 2019</t>
  </si>
  <si>
    <t>February, 2019</t>
  </si>
  <si>
    <t>March, 2019</t>
  </si>
  <si>
    <t>April, 2018 to March, 2019</t>
  </si>
  <si>
    <t>ITC Reversal in 19-20 (Relating to FY 2018-2019)</t>
  </si>
  <si>
    <t>Janaury, 2019</t>
  </si>
  <si>
    <t>Claimed in FY 2019-2020 (Till Sep 20)</t>
  </si>
  <si>
    <t>April, 2018 - March, 2019</t>
  </si>
  <si>
    <t>2018-19</t>
  </si>
  <si>
    <t>For FY 2018-19, ITC on inward supplies (other than imports and inward supplies liable
to reverse charge but includes services received from SEZs) received during 2018-19
but availed during April, 2019 to September, 2019.</t>
  </si>
  <si>
    <t>For FY 2017-18, Particulars of the transactions for the [FY 2017-18 declared in returns between April 2018 till March 2019.
For FY 2018-19, Particulars of the transactions for the FY 2018-19 declared in returns between April, 2019 till September, 2019.</t>
  </si>
  <si>
    <t>For FY 2019-20</t>
  </si>
  <si>
    <t>To be shown negative figure - amount as per Table 10 of Annual retur of FY 2017-18</t>
  </si>
  <si>
    <t>To be shown negative figure - amount as per Table 12 of Annual retur of FY 2017-18</t>
  </si>
  <si>
    <t>To be shown negative figure - amount as per Table 11 of Annual retur of FY 2017-18</t>
  </si>
  <si>
    <t>To be shown negative figure - amount as per Table 13 of Annual retur of FY 2017-18</t>
  </si>
  <si>
    <t>Inward Supplies liable for RCM (including URD)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</si>
</sst>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_(* \(#,##0.00\);_(* &quot;-&quot;??_);_(@_)"/>
    <numFmt numFmtId="165" formatCode="_ * #,##0_ ;_ * \-#,##0_ ;_ * &quot;-&quot;??_ ;_ @_ "/>
    <numFmt numFmtId="166" formatCode="_ * #,##0.0_ ;_ * \-#,##0.0_ ;_ * &quot;-&quot;??_ ;_ @_ "/>
  </numFmts>
  <fonts count="54"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1"/>
      <color indexed="8"/>
      <name val="Calibri"/>
      <family val="2"/>
    </font>
    <font>
      <sz val="12"/>
      <color indexed="8"/>
      <name val="Times New Roman"/>
      <family val="1"/>
    </font>
    <font>
      <b/>
      <sz val="12"/>
      <color indexed="8"/>
      <name val="Times New Roman"/>
      <family val="1"/>
    </font>
    <font>
      <sz val="10"/>
      <color rgb="FF000000"/>
      <name val="Times New Roman"/>
      <family val="1"/>
    </font>
    <font>
      <sz val="10"/>
      <name val="Arial"/>
      <family val="2"/>
    </font>
    <font>
      <b/>
      <sz val="12"/>
      <color theme="1"/>
      <name val="Times New Roman"/>
      <family val="1"/>
    </font>
    <font>
      <sz val="12"/>
      <color theme="1"/>
      <name val="Times New Roman"/>
      <family val="1"/>
    </font>
    <font>
      <b/>
      <sz val="10"/>
      <color rgb="FF000000"/>
      <name val="Times New Roman"/>
      <family val="1"/>
    </font>
    <font>
      <sz val="12"/>
      <color rgb="FF000000"/>
      <name val="Times New Roman"/>
      <family val="1"/>
    </font>
    <font>
      <b/>
      <sz val="12"/>
      <name val="Times New Roman"/>
      <family val="1"/>
    </font>
    <font>
      <sz val="12"/>
      <name val="Times New Roman"/>
      <family val="1"/>
    </font>
    <font>
      <sz val="12"/>
      <color rgb="FFFFFFFF"/>
      <name val="Times New Roman"/>
      <family val="1"/>
    </font>
    <font>
      <sz val="12"/>
      <color rgb="FF000000"/>
      <name val="Times New Roman"/>
      <family val="2"/>
    </font>
    <font>
      <b/>
      <sz val="12"/>
      <color rgb="FF000000"/>
      <name val="Times New Roman"/>
      <family val="2"/>
    </font>
    <font>
      <sz val="10"/>
      <color rgb="FF000000"/>
      <name val="Times New Roman"/>
      <family val="1"/>
    </font>
    <font>
      <b/>
      <sz val="12"/>
      <color rgb="FF000000"/>
      <name val="Calibri"/>
      <family val="2"/>
    </font>
    <font>
      <sz val="12"/>
      <color rgb="FFFFFFFF"/>
      <name val="Times New Roman"/>
      <family val="2"/>
    </font>
    <font>
      <sz val="12"/>
      <color rgb="FF000000"/>
      <name val="Calibri"/>
      <family val="2"/>
    </font>
    <font>
      <b/>
      <sz val="12"/>
      <color rgb="FF000000"/>
      <name val="Times New Roman"/>
      <family val="1"/>
    </font>
    <font>
      <sz val="12"/>
      <color rgb="FF333333"/>
      <name val="Times New Roman"/>
      <family val="1"/>
    </font>
    <font>
      <sz val="11"/>
      <color theme="1"/>
      <name val="Times New Roman"/>
      <family val="1"/>
    </font>
    <font>
      <sz val="11"/>
      <color theme="1"/>
      <name val="Arial"/>
      <family val="2"/>
    </font>
    <font>
      <b/>
      <sz val="16"/>
      <color indexed="8"/>
      <name val="Times New Roman"/>
      <family val="1"/>
    </font>
    <font>
      <b/>
      <sz val="16"/>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11"/>
      <color theme="0"/>
      <name val="Times New Roman"/>
      <family val="1"/>
    </font>
    <font>
      <b/>
      <sz val="14"/>
      <color indexed="8"/>
      <name val="Times New Roman"/>
      <family val="1"/>
    </font>
    <font>
      <sz val="14"/>
      <color indexed="8"/>
      <name val="Times New Roman"/>
      <family val="1"/>
    </font>
    <font>
      <b/>
      <sz val="12"/>
      <color rgb="FF353435"/>
      <name val="Times New Roman"/>
      <family val="1"/>
    </font>
    <font>
      <sz val="12"/>
      <color rgb="FF444444"/>
      <name val="Times New Roman"/>
      <family val="1"/>
    </font>
    <font>
      <sz val="13"/>
      <color rgb="FF000000"/>
      <name val="Times New Roman"/>
      <family val="1"/>
    </font>
    <font>
      <b/>
      <sz val="13"/>
      <color rgb="FF000000"/>
      <name val="Times New Roman"/>
      <family val="1"/>
    </font>
    <font>
      <b/>
      <sz val="14"/>
      <color theme="1"/>
      <name val="Times New Roman"/>
      <family val="1"/>
    </font>
  </fonts>
  <fills count="38">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47"/>
        <bgColor indexed="64"/>
      </patternFill>
    </fill>
    <fill>
      <patternFill patternType="solid">
        <fgColor rgb="FFCCC0DA"/>
      </patternFill>
    </fill>
    <fill>
      <patternFill patternType="solid">
        <fgColor rgb="FF528DD4"/>
      </patternFill>
    </fill>
    <fill>
      <patternFill patternType="solid">
        <fgColor rgb="FF1F487C"/>
      </patternFill>
    </fill>
    <fill>
      <patternFill patternType="solid">
        <fgColor rgb="FFDCE6F0"/>
      </patternFill>
    </fill>
    <fill>
      <patternFill patternType="solid">
        <fgColor rgb="FFDDD9C4"/>
      </patternFill>
    </fill>
    <fill>
      <patternFill patternType="solid">
        <fgColor rgb="FFD9D9D9"/>
      </patternFill>
    </fill>
    <fill>
      <patternFill patternType="solid">
        <fgColor rgb="FF8DB4E1"/>
      </patternFill>
    </fill>
    <fill>
      <patternFill patternType="solid">
        <fgColor rgb="FF808080"/>
      </patternFill>
    </fill>
    <fill>
      <patternFill patternType="solid">
        <fgColor rgb="FFE6B8B7"/>
      </patternFill>
    </fill>
    <fill>
      <patternFill patternType="solid">
        <fgColor rgb="FFF1DCDB"/>
      </patternFill>
    </fill>
    <fill>
      <patternFill patternType="solid">
        <fgColor rgb="FFFFFF00"/>
        <bgColor indexed="64"/>
      </patternFill>
    </fill>
    <fill>
      <patternFill patternType="solid">
        <fgColor rgb="FFC5D9F0"/>
      </patternFill>
    </fill>
    <fill>
      <patternFill patternType="solid">
        <fgColor rgb="FFDDD9C3"/>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bgColor theme="4"/>
      </patternFill>
    </fill>
    <fill>
      <patternFill patternType="solid">
        <fgColor rgb="FFF9F9F9"/>
        <bgColor indexed="64"/>
      </patternFill>
    </fill>
    <fill>
      <patternFill patternType="solid">
        <fgColor rgb="FFFFFFFF"/>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4" fillId="17" borderId="0" applyNumberFormat="0" applyBorder="0" applyAlignment="0" applyProtection="0"/>
    <xf numFmtId="0" fontId="5" fillId="9" borderId="1" applyNumberFormat="0" applyAlignment="0" applyProtection="0"/>
    <xf numFmtId="0" fontId="6" fillId="14" borderId="2" applyNumberFormat="0" applyAlignment="0" applyProtection="0"/>
    <xf numFmtId="43" fontId="2" fillId="0" borderId="0" applyFont="0" applyFill="0" applyBorder="0" applyAlignment="0" applyProtection="0"/>
    <xf numFmtId="43" fontId="22" fillId="0" borderId="0" applyFon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0" borderId="0" applyNumberFormat="0" applyBorder="0" applyAlignment="0" applyProtection="0"/>
    <xf numFmtId="0" fontId="22" fillId="0" borderId="0"/>
    <xf numFmtId="0" fontId="2" fillId="5" borderId="7" applyNumberFormat="0" applyFont="0" applyAlignment="0" applyProtection="0"/>
    <xf numFmtId="0" fontId="15" fillId="9" borderId="8" applyNumberFormat="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3" fillId="0" borderId="0"/>
    <xf numFmtId="0" fontId="1" fillId="0" borderId="0"/>
    <xf numFmtId="164" fontId="1" fillId="0" borderId="0" applyFont="0" applyFill="0" applyBorder="0" applyAlignment="0" applyProtection="0"/>
    <xf numFmtId="0" fontId="40" fillId="0" borderId="0"/>
  </cellStyleXfs>
  <cellXfs count="422">
    <xf numFmtId="0" fontId="0" fillId="0" borderId="0" xfId="0"/>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18" borderId="15" xfId="0" applyFill="1" applyBorder="1"/>
    <xf numFmtId="0" fontId="0" fillId="18" borderId="12" xfId="0" applyFill="1" applyBorder="1"/>
    <xf numFmtId="17" fontId="0" fillId="18" borderId="15" xfId="0" applyNumberFormat="1" applyFill="1" applyBorder="1"/>
    <xf numFmtId="17" fontId="17" fillId="0" borderId="0" xfId="0" applyNumberFormat="1" applyFont="1"/>
    <xf numFmtId="0" fontId="19" fillId="0" borderId="0" xfId="0" applyFont="1"/>
    <xf numFmtId="17" fontId="0" fillId="18" borderId="12" xfId="0" applyNumberFormat="1" applyFill="1" applyBorder="1"/>
    <xf numFmtId="0" fontId="20" fillId="0" borderId="0" xfId="0" applyFont="1" applyFill="1"/>
    <xf numFmtId="0" fontId="20" fillId="0" borderId="0" xfId="0" applyFont="1" applyFill="1" applyAlignment="1">
      <alignment horizontal="center" wrapText="1"/>
    </xf>
    <xf numFmtId="4" fontId="20" fillId="0" borderId="0" xfId="0" applyNumberFormat="1" applyFont="1" applyFill="1"/>
    <xf numFmtId="4" fontId="20" fillId="0" borderId="0" xfId="0" applyNumberFormat="1" applyFont="1" applyFill="1" applyBorder="1"/>
    <xf numFmtId="0" fontId="20" fillId="0" borderId="0" xfId="0" applyFont="1" applyFill="1" applyBorder="1" applyAlignment="1">
      <alignment wrapText="1"/>
    </xf>
    <xf numFmtId="0" fontId="20" fillId="0" borderId="0" xfId="0" applyFont="1" applyFill="1" applyAlignment="1">
      <alignment wrapText="1"/>
    </xf>
    <xf numFmtId="165" fontId="20" fillId="0" borderId="0" xfId="28" applyNumberFormat="1" applyFont="1" applyFill="1" applyBorder="1"/>
    <xf numFmtId="43" fontId="20" fillId="0" borderId="0" xfId="28" applyNumberFormat="1" applyFont="1" applyFill="1" applyBorder="1"/>
    <xf numFmtId="43" fontId="20" fillId="0" borderId="0" xfId="28" applyNumberFormat="1" applyFont="1" applyFill="1" applyBorder="1" applyAlignment="1">
      <alignment horizontal="right"/>
    </xf>
    <xf numFmtId="43" fontId="21" fillId="0" borderId="0" xfId="28" applyNumberFormat="1" applyFont="1" applyFill="1" applyBorder="1"/>
    <xf numFmtId="0" fontId="21" fillId="0" borderId="0" xfId="0" applyFont="1" applyFill="1" applyBorder="1" applyAlignment="1">
      <alignment wrapText="1"/>
    </xf>
    <xf numFmtId="0" fontId="20" fillId="0" borderId="16" xfId="0" applyFont="1" applyFill="1" applyBorder="1" applyProtection="1">
      <protection locked="0"/>
    </xf>
    <xf numFmtId="165" fontId="20" fillId="0" borderId="16" xfId="28" applyNumberFormat="1" applyFont="1" applyFill="1" applyBorder="1" applyProtection="1">
      <protection locked="0"/>
    </xf>
    <xf numFmtId="0" fontId="25" fillId="0" borderId="0" xfId="46" applyFont="1" applyFill="1" applyBorder="1"/>
    <xf numFmtId="4" fontId="25" fillId="0" borderId="0" xfId="46" applyNumberFormat="1" applyFont="1" applyFill="1" applyBorder="1"/>
    <xf numFmtId="0" fontId="25" fillId="0" borderId="0" xfId="46" applyFont="1" applyFill="1" applyBorder="1" applyAlignment="1">
      <alignment horizontal="right"/>
    </xf>
    <xf numFmtId="43" fontId="25" fillId="0" borderId="0" xfId="28" applyFont="1" applyFill="1" applyBorder="1"/>
    <xf numFmtId="0" fontId="20" fillId="0" borderId="0" xfId="0" applyFont="1" applyFill="1"/>
    <xf numFmtId="0" fontId="0" fillId="0" borderId="0" xfId="0" applyFill="1" applyBorder="1" applyAlignment="1">
      <alignment horizontal="left" vertical="top"/>
    </xf>
    <xf numFmtId="0" fontId="26" fillId="0" borderId="0" xfId="0" applyFont="1" applyFill="1" applyBorder="1" applyAlignment="1">
      <alignment horizontal="right" vertical="top"/>
    </xf>
    <xf numFmtId="0" fontId="29" fillId="20" borderId="16" xfId="0" applyFont="1" applyFill="1" applyBorder="1" applyAlignment="1">
      <alignment horizontal="center" vertical="top" wrapText="1"/>
    </xf>
    <xf numFmtId="1" fontId="31" fillId="22" borderId="16" xfId="0" applyNumberFormat="1" applyFont="1" applyFill="1" applyBorder="1" applyAlignment="1">
      <alignment horizontal="left" vertical="top" wrapText="1" shrinkToFit="1"/>
    </xf>
    <xf numFmtId="0" fontId="29" fillId="23" borderId="16" xfId="0" applyFont="1" applyFill="1" applyBorder="1" applyAlignment="1">
      <alignment horizontal="left" vertical="top" wrapText="1"/>
    </xf>
    <xf numFmtId="0" fontId="27" fillId="24" borderId="26" xfId="0" applyFont="1" applyFill="1" applyBorder="1" applyAlignment="1">
      <alignment horizontal="center" wrapText="1"/>
    </xf>
    <xf numFmtId="0" fontId="27" fillId="24" borderId="27" xfId="0" applyFont="1" applyFill="1" applyBorder="1" applyAlignment="1">
      <alignment horizontal="center" wrapText="1"/>
    </xf>
    <xf numFmtId="0" fontId="29" fillId="22" borderId="16" xfId="0" applyFont="1" applyFill="1" applyBorder="1" applyAlignment="1">
      <alignment horizontal="left" vertical="top" wrapText="1"/>
    </xf>
    <xf numFmtId="0" fontId="27" fillId="0" borderId="16" xfId="0" applyFont="1" applyFill="1" applyBorder="1" applyAlignment="1">
      <alignment horizontal="left" wrapText="1"/>
    </xf>
    <xf numFmtId="0" fontId="29" fillId="0" borderId="16" xfId="0" applyFont="1" applyFill="1" applyBorder="1" applyAlignment="1">
      <alignment horizontal="center" vertical="top" wrapText="1"/>
    </xf>
    <xf numFmtId="1" fontId="31" fillId="0" borderId="16" xfId="0" applyNumberFormat="1" applyFont="1" applyFill="1" applyBorder="1" applyAlignment="1">
      <alignment horizontal="center" vertical="top" wrapText="1" shrinkToFit="1"/>
    </xf>
    <xf numFmtId="1" fontId="32" fillId="22" borderId="16" xfId="0" applyNumberFormat="1" applyFont="1" applyFill="1" applyBorder="1" applyAlignment="1">
      <alignment horizontal="left" vertical="top" wrapText="1" shrinkToFit="1"/>
    </xf>
    <xf numFmtId="0" fontId="29" fillId="22" borderId="16" xfId="0" applyFont="1" applyFill="1" applyBorder="1" applyAlignment="1">
      <alignment horizontal="center" vertical="top" wrapText="1"/>
    </xf>
    <xf numFmtId="166" fontId="27" fillId="26" borderId="16" xfId="28" applyNumberFormat="1" applyFont="1" applyFill="1" applyBorder="1" applyAlignment="1">
      <alignment horizontal="left" vertical="center" wrapText="1"/>
    </xf>
    <xf numFmtId="0" fontId="29" fillId="22" borderId="16" xfId="0" applyFont="1" applyFill="1" applyBorder="1" applyAlignment="1">
      <alignment horizontal="center" vertical="center" wrapText="1"/>
    </xf>
    <xf numFmtId="43" fontId="27" fillId="28" borderId="16" xfId="28" applyFont="1" applyFill="1" applyBorder="1" applyAlignment="1">
      <alignment horizontal="left" wrapText="1"/>
    </xf>
    <xf numFmtId="43" fontId="27" fillId="28" borderId="16" xfId="0" applyNumberFormat="1" applyFont="1" applyFill="1" applyBorder="1" applyAlignment="1">
      <alignment horizontal="left" vertical="center" wrapText="1"/>
    </xf>
    <xf numFmtId="165" fontId="27" fillId="26" borderId="16" xfId="28" applyNumberFormat="1" applyFont="1" applyFill="1" applyBorder="1" applyAlignment="1">
      <alignment horizontal="left" vertical="center" wrapText="1"/>
    </xf>
    <xf numFmtId="165" fontId="27" fillId="28" borderId="16" xfId="28" applyNumberFormat="1" applyFont="1" applyFill="1" applyBorder="1" applyAlignment="1">
      <alignment horizontal="left" vertical="center" wrapText="1"/>
    </xf>
    <xf numFmtId="0" fontId="29" fillId="29" borderId="16" xfId="0" applyFont="1" applyFill="1" applyBorder="1" applyAlignment="1">
      <alignment horizontal="center" vertical="center" wrapText="1"/>
    </xf>
    <xf numFmtId="165" fontId="27" fillId="28" borderId="16" xfId="28" applyNumberFormat="1" applyFont="1" applyFill="1" applyBorder="1" applyAlignment="1">
      <alignment horizontal="left" wrapText="1"/>
    </xf>
    <xf numFmtId="165" fontId="27" fillId="0" borderId="16" xfId="28" applyNumberFormat="1" applyFont="1" applyFill="1" applyBorder="1" applyAlignment="1">
      <alignment vertical="top" wrapText="1"/>
    </xf>
    <xf numFmtId="0" fontId="27" fillId="31" borderId="16" xfId="0" applyFont="1" applyFill="1" applyBorder="1" applyAlignment="1">
      <alignment vertical="center" wrapText="1"/>
    </xf>
    <xf numFmtId="1" fontId="35" fillId="20" borderId="16" xfId="0" applyNumberFormat="1" applyFont="1" applyFill="1" applyBorder="1" applyAlignment="1">
      <alignment horizontal="left" vertical="top" wrapText="1" shrinkToFit="1"/>
    </xf>
    <xf numFmtId="0" fontId="27" fillId="0" borderId="16" xfId="0" applyFont="1" applyFill="1" applyBorder="1" applyAlignment="1">
      <alignment horizontal="center" vertical="center" wrapText="1"/>
    </xf>
    <xf numFmtId="0" fontId="27" fillId="0" borderId="16" xfId="0" applyFont="1" applyFill="1" applyBorder="1" applyAlignment="1">
      <alignment horizontal="center" wrapText="1"/>
    </xf>
    <xf numFmtId="1" fontId="36" fillId="0" borderId="16" xfId="0" applyNumberFormat="1" applyFont="1" applyFill="1" applyBorder="1" applyAlignment="1">
      <alignment horizontal="center" vertical="top" wrapText="1" shrinkToFit="1"/>
    </xf>
    <xf numFmtId="0" fontId="29" fillId="23" borderId="16" xfId="0" applyFont="1" applyFill="1" applyBorder="1" applyAlignment="1">
      <alignment vertical="top" wrapText="1"/>
    </xf>
    <xf numFmtId="0" fontId="27" fillId="0" borderId="16" xfId="0" applyFont="1" applyFill="1" applyBorder="1" applyAlignment="1">
      <alignment horizontal="left" vertical="top" wrapText="1"/>
    </xf>
    <xf numFmtId="0" fontId="29" fillId="0" borderId="16" xfId="0" applyFont="1" applyFill="1" applyBorder="1" applyAlignment="1">
      <alignment horizontal="center" vertical="center" wrapText="1"/>
    </xf>
    <xf numFmtId="0" fontId="29" fillId="21" borderId="16" xfId="0" applyFont="1" applyFill="1" applyBorder="1" applyAlignment="1">
      <alignment vertical="top" wrapText="1"/>
    </xf>
    <xf numFmtId="0" fontId="27" fillId="0" borderId="16" xfId="0" applyFont="1" applyFill="1" applyBorder="1" applyAlignment="1">
      <alignment horizontal="center" vertical="top" wrapText="1"/>
    </xf>
    <xf numFmtId="0" fontId="33" fillId="0" borderId="0" xfId="0" applyFont="1" applyFill="1" applyBorder="1" applyAlignment="1">
      <alignment horizontal="left" vertical="top"/>
    </xf>
    <xf numFmtId="0" fontId="20" fillId="0" borderId="0" xfId="0" applyFont="1" applyFill="1"/>
    <xf numFmtId="43" fontId="25" fillId="0" borderId="16" xfId="28" applyFont="1" applyFill="1" applyBorder="1" applyProtection="1">
      <protection locked="0"/>
    </xf>
    <xf numFmtId="0" fontId="20" fillId="0" borderId="16" xfId="0" applyFont="1" applyFill="1" applyBorder="1" applyAlignment="1"/>
    <xf numFmtId="17" fontId="20" fillId="0" borderId="16" xfId="0" applyNumberFormat="1" applyFont="1" applyBorder="1"/>
    <xf numFmtId="2" fontId="20" fillId="0" borderId="0" xfId="28" applyNumberFormat="1" applyFont="1" applyFill="1" applyBorder="1"/>
    <xf numFmtId="0" fontId="20" fillId="0" borderId="0" xfId="0" applyFont="1" applyBorder="1" applyAlignment="1">
      <alignment horizontal="center" vertical="center"/>
    </xf>
    <xf numFmtId="0" fontId="20" fillId="0" borderId="0" xfId="0" applyFont="1" applyBorder="1"/>
    <xf numFmtId="0" fontId="27" fillId="0" borderId="12" xfId="0" applyFont="1" applyFill="1" applyBorder="1" applyAlignment="1">
      <alignment horizontal="justify" vertical="top" wrapText="1"/>
    </xf>
    <xf numFmtId="0" fontId="27" fillId="0" borderId="14" xfId="0" applyFont="1" applyFill="1" applyBorder="1" applyAlignment="1">
      <alignment horizontal="justify" vertical="top" wrapText="1"/>
    </xf>
    <xf numFmtId="0" fontId="27" fillId="0" borderId="36" xfId="0" applyFont="1" applyFill="1" applyBorder="1" applyAlignment="1">
      <alignment horizontal="justify" vertical="top" wrapText="1"/>
    </xf>
    <xf numFmtId="0" fontId="20" fillId="0" borderId="0" xfId="0" applyFont="1" applyFill="1" applyBorder="1" applyAlignment="1">
      <alignment horizontal="left" vertical="top"/>
    </xf>
    <xf numFmtId="0" fontId="38" fillId="0" borderId="34" xfId="0" applyFont="1" applyFill="1" applyBorder="1" applyAlignment="1">
      <alignment horizontal="left" vertical="top" wrapText="1"/>
    </xf>
    <xf numFmtId="0" fontId="38" fillId="0" borderId="37" xfId="0" applyFont="1" applyFill="1" applyBorder="1" applyAlignment="1">
      <alignment horizontal="left" vertical="top" wrapText="1"/>
    </xf>
    <xf numFmtId="0" fontId="38" fillId="0" borderId="34" xfId="0" applyFont="1" applyFill="1" applyBorder="1" applyAlignment="1">
      <alignment horizontal="justify" vertical="top" wrapText="1"/>
    </xf>
    <xf numFmtId="0" fontId="38" fillId="0" borderId="37" xfId="0" applyFont="1" applyFill="1" applyBorder="1" applyAlignment="1">
      <alignment horizontal="justify" vertical="top" wrapText="1"/>
    </xf>
    <xf numFmtId="0" fontId="20" fillId="0" borderId="34" xfId="0" applyFont="1" applyFill="1" applyBorder="1" applyAlignment="1">
      <alignment horizontal="left" vertical="top" wrapText="1"/>
    </xf>
    <xf numFmtId="0" fontId="20" fillId="0" borderId="37" xfId="0" applyFont="1" applyFill="1" applyBorder="1" applyAlignment="1">
      <alignment horizontal="left" vertical="top" wrapText="1"/>
    </xf>
    <xf numFmtId="0" fontId="25" fillId="0" borderId="0" xfId="47" applyFont="1" applyProtection="1">
      <protection locked="0"/>
    </xf>
    <xf numFmtId="164" fontId="25" fillId="0" borderId="16" xfId="48" applyFont="1" applyBorder="1" applyProtection="1">
      <protection locked="0"/>
    </xf>
    <xf numFmtId="164" fontId="25" fillId="0" borderId="16" xfId="48" applyFont="1" applyFill="1" applyBorder="1" applyProtection="1">
      <protection locked="0"/>
    </xf>
    <xf numFmtId="0" fontId="25" fillId="0" borderId="0" xfId="47" applyFont="1" applyProtection="1"/>
    <xf numFmtId="0" fontId="25" fillId="0" borderId="0" xfId="47" applyFont="1" applyFill="1" applyBorder="1" applyProtection="1">
      <protection locked="0"/>
    </xf>
    <xf numFmtId="0" fontId="25" fillId="0" borderId="0" xfId="47" applyFont="1" applyBorder="1" applyProtection="1">
      <protection locked="0"/>
    </xf>
    <xf numFmtId="164" fontId="29" fillId="0" borderId="0" xfId="48" applyFont="1" applyFill="1" applyBorder="1" applyAlignment="1" applyProtection="1">
      <alignment vertical="center" wrapText="1"/>
      <protection locked="0"/>
    </xf>
    <xf numFmtId="164" fontId="25" fillId="0" borderId="0" xfId="48" applyFont="1" applyBorder="1" applyProtection="1">
      <protection locked="0"/>
    </xf>
    <xf numFmtId="164" fontId="25" fillId="0" borderId="0" xfId="48" applyFont="1" applyBorder="1" applyProtection="1"/>
    <xf numFmtId="0" fontId="25" fillId="0" borderId="0" xfId="47" applyFont="1" applyFill="1" applyProtection="1">
      <protection locked="0"/>
    </xf>
    <xf numFmtId="0" fontId="39" fillId="0" borderId="0" xfId="47" applyFont="1"/>
    <xf numFmtId="164" fontId="39" fillId="0" borderId="0" xfId="48" applyFont="1" applyBorder="1"/>
    <xf numFmtId="164" fontId="39" fillId="0" borderId="0" xfId="48" applyFont="1" applyFill="1" applyBorder="1"/>
    <xf numFmtId="0" fontId="39" fillId="0" borderId="0" xfId="47" applyFont="1" applyFill="1"/>
    <xf numFmtId="0" fontId="20" fillId="0" borderId="0" xfId="0" applyFont="1" applyFill="1" applyBorder="1" applyAlignment="1">
      <alignment horizontal="center"/>
    </xf>
    <xf numFmtId="43" fontId="21" fillId="0" borderId="0" xfId="28" applyNumberFormat="1" applyFont="1" applyFill="1" applyBorder="1" applyAlignment="1"/>
    <xf numFmtId="43" fontId="21" fillId="0" borderId="0" xfId="28" applyNumberFormat="1" applyFont="1" applyFill="1" applyBorder="1" applyAlignment="1">
      <alignment horizontal="center"/>
    </xf>
    <xf numFmtId="0" fontId="20" fillId="0" borderId="0" xfId="0" applyFont="1" applyFill="1" applyBorder="1"/>
    <xf numFmtId="43" fontId="20" fillId="0" borderId="16" xfId="28" applyFont="1" applyFill="1" applyBorder="1" applyProtection="1">
      <protection locked="0"/>
    </xf>
    <xf numFmtId="165" fontId="21" fillId="0" borderId="16" xfId="28" applyNumberFormat="1" applyFont="1" applyFill="1" applyBorder="1" applyProtection="1">
      <protection locked="0"/>
    </xf>
    <xf numFmtId="165" fontId="21" fillId="0" borderId="16" xfId="28" applyNumberFormat="1" applyFont="1" applyFill="1" applyBorder="1" applyAlignment="1" applyProtection="1">
      <alignment horizontal="center" vertical="center" wrapText="1"/>
      <protection locked="0"/>
    </xf>
    <xf numFmtId="165" fontId="20" fillId="0" borderId="16" xfId="28" applyNumberFormat="1" applyFont="1" applyFill="1" applyBorder="1" applyAlignment="1" applyProtection="1">
      <alignment horizontal="right" vertical="center"/>
      <protection locked="0"/>
    </xf>
    <xf numFmtId="165" fontId="21" fillId="0" borderId="0" xfId="28" applyNumberFormat="1" applyFont="1" applyFill="1" applyBorder="1"/>
    <xf numFmtId="17"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2" fontId="21" fillId="0" borderId="0" xfId="28" applyNumberFormat="1" applyFont="1" applyFill="1" applyBorder="1"/>
    <xf numFmtId="0" fontId="21" fillId="32" borderId="16" xfId="0" applyFont="1" applyFill="1" applyBorder="1" applyAlignment="1">
      <alignment horizontal="center" vertical="center" wrapText="1"/>
    </xf>
    <xf numFmtId="0" fontId="21" fillId="32" borderId="25" xfId="0" applyFont="1" applyFill="1" applyBorder="1" applyAlignment="1">
      <alignment horizontal="center" vertical="center" wrapText="1"/>
    </xf>
    <xf numFmtId="165" fontId="20" fillId="33" borderId="16" xfId="28" applyNumberFormat="1" applyFont="1" applyFill="1" applyBorder="1"/>
    <xf numFmtId="165" fontId="21" fillId="33" borderId="16" xfId="28" applyNumberFormat="1" applyFont="1" applyFill="1" applyBorder="1"/>
    <xf numFmtId="17" fontId="20" fillId="33" borderId="16" xfId="28" applyNumberFormat="1" applyFont="1" applyFill="1" applyBorder="1" applyAlignment="1">
      <alignment horizontal="center"/>
    </xf>
    <xf numFmtId="165" fontId="21" fillId="33" borderId="16" xfId="28" applyNumberFormat="1" applyFont="1" applyFill="1" applyBorder="1" applyAlignment="1">
      <alignment horizontal="center" vertical="center" wrapText="1"/>
    </xf>
    <xf numFmtId="0" fontId="21" fillId="32" borderId="16" xfId="0" applyFont="1" applyFill="1" applyBorder="1" applyAlignment="1">
      <alignment horizontal="center" vertical="center"/>
    </xf>
    <xf numFmtId="17" fontId="21" fillId="32" borderId="16" xfId="0" applyNumberFormat="1" applyFont="1" applyFill="1" applyBorder="1" applyAlignment="1">
      <alignment horizontal="center" vertical="center" wrapText="1"/>
    </xf>
    <xf numFmtId="43" fontId="21" fillId="33" borderId="16" xfId="28" applyNumberFormat="1" applyFont="1" applyFill="1" applyBorder="1" applyAlignment="1">
      <alignment horizontal="center"/>
    </xf>
    <xf numFmtId="43" fontId="20" fillId="33" borderId="16" xfId="28" applyFont="1" applyFill="1" applyBorder="1"/>
    <xf numFmtId="43" fontId="20" fillId="34" borderId="16" xfId="28" applyFont="1" applyFill="1" applyBorder="1"/>
    <xf numFmtId="10" fontId="20" fillId="33" borderId="16" xfId="42" applyNumberFormat="1" applyFont="1" applyFill="1" applyBorder="1" applyAlignment="1">
      <alignment horizontal="center"/>
    </xf>
    <xf numFmtId="9" fontId="20" fillId="33" borderId="16" xfId="42" applyFont="1" applyFill="1" applyBorder="1" applyAlignment="1">
      <alignment horizontal="center"/>
    </xf>
    <xf numFmtId="0" fontId="20" fillId="33" borderId="16" xfId="0" applyFont="1" applyFill="1" applyBorder="1" applyAlignment="1">
      <alignment horizontal="center"/>
    </xf>
    <xf numFmtId="0" fontId="21" fillId="33" borderId="16" xfId="0" applyFont="1" applyFill="1" applyBorder="1" applyAlignment="1">
      <alignment horizontal="center"/>
    </xf>
    <xf numFmtId="43" fontId="21" fillId="33" borderId="16" xfId="28" applyFont="1" applyFill="1" applyBorder="1"/>
    <xf numFmtId="0" fontId="21" fillId="33" borderId="16" xfId="0" applyFont="1" applyFill="1" applyBorder="1" applyAlignment="1">
      <alignment horizontal="center" vertical="center"/>
    </xf>
    <xf numFmtId="165" fontId="21" fillId="34" borderId="16" xfId="28" applyNumberFormat="1" applyFont="1" applyFill="1" applyBorder="1"/>
    <xf numFmtId="165" fontId="20" fillId="34" borderId="16" xfId="28" applyNumberFormat="1" applyFont="1" applyFill="1" applyBorder="1"/>
    <xf numFmtId="165" fontId="25" fillId="0" borderId="16" xfId="28" applyNumberFormat="1" applyFont="1" applyBorder="1" applyProtection="1">
      <protection locked="0"/>
    </xf>
    <xf numFmtId="165" fontId="25" fillId="0" borderId="16" xfId="28" applyNumberFormat="1" applyFont="1" applyBorder="1" applyProtection="1"/>
    <xf numFmtId="165" fontId="29" fillId="0" borderId="16" xfId="28" applyNumberFormat="1" applyFont="1" applyFill="1" applyBorder="1" applyAlignment="1" applyProtection="1">
      <alignment vertical="center" wrapText="1"/>
      <protection locked="0"/>
    </xf>
    <xf numFmtId="165" fontId="29" fillId="34" borderId="16" xfId="28" applyNumberFormat="1" applyFont="1" applyFill="1" applyBorder="1" applyAlignment="1" applyProtection="1">
      <alignment vertical="center" wrapText="1"/>
    </xf>
    <xf numFmtId="165" fontId="25" fillId="0" borderId="16" xfId="28" applyNumberFormat="1" applyFont="1" applyFill="1" applyBorder="1" applyProtection="1">
      <protection locked="0"/>
    </xf>
    <xf numFmtId="165" fontId="29" fillId="33" borderId="16" xfId="28" applyNumberFormat="1" applyFont="1" applyFill="1" applyBorder="1" applyAlignment="1" applyProtection="1">
      <alignment vertical="center" wrapText="1"/>
    </xf>
    <xf numFmtId="0" fontId="25" fillId="33" borderId="16" xfId="47" applyFont="1" applyFill="1" applyBorder="1" applyAlignment="1" applyProtection="1">
      <alignment horizontal="left" vertical="center" wrapText="1"/>
      <protection locked="0"/>
    </xf>
    <xf numFmtId="0" fontId="25" fillId="33" borderId="16" xfId="47" applyFont="1" applyFill="1" applyBorder="1" applyAlignment="1" applyProtection="1">
      <alignment horizontal="left" vertical="center"/>
      <protection locked="0"/>
    </xf>
    <xf numFmtId="0" fontId="24" fillId="32" borderId="16" xfId="47" applyFont="1" applyFill="1" applyBorder="1" applyAlignment="1" applyProtection="1">
      <alignment horizontal="center"/>
    </xf>
    <xf numFmtId="165" fontId="25" fillId="33" borderId="16" xfId="28" applyNumberFormat="1" applyFont="1" applyFill="1" applyBorder="1" applyProtection="1"/>
    <xf numFmtId="165" fontId="25" fillId="34" borderId="16" xfId="28" applyNumberFormat="1" applyFont="1" applyFill="1" applyBorder="1" applyProtection="1"/>
    <xf numFmtId="0" fontId="39" fillId="0" borderId="0" xfId="47" applyFont="1" applyBorder="1"/>
    <xf numFmtId="0" fontId="25" fillId="33" borderId="16" xfId="47" applyFont="1" applyFill="1" applyBorder="1" applyAlignment="1">
      <alignment wrapText="1"/>
    </xf>
    <xf numFmtId="0" fontId="25" fillId="33" borderId="16" xfId="47" applyFont="1" applyFill="1" applyBorder="1"/>
    <xf numFmtId="164" fontId="25" fillId="33" borderId="16" xfId="48" applyFont="1" applyFill="1" applyBorder="1" applyProtection="1"/>
    <xf numFmtId="165" fontId="27" fillId="34" borderId="16" xfId="28" applyNumberFormat="1" applyFont="1" applyFill="1" applyBorder="1" applyAlignment="1">
      <alignment horizontal="left" vertical="center"/>
    </xf>
    <xf numFmtId="165" fontId="27" fillId="0" borderId="16" xfId="28" applyNumberFormat="1" applyFont="1" applyFill="1" applyBorder="1" applyAlignment="1" applyProtection="1">
      <alignment vertical="top"/>
      <protection locked="0"/>
    </xf>
    <xf numFmtId="0" fontId="24" fillId="32" borderId="16" xfId="0" applyFont="1" applyFill="1" applyBorder="1" applyAlignment="1">
      <alignment horizontal="center" vertical="top"/>
    </xf>
    <xf numFmtId="0" fontId="29" fillId="33" borderId="16" xfId="0" applyFont="1" applyFill="1" applyBorder="1" applyAlignment="1">
      <alignment vertical="top"/>
    </xf>
    <xf numFmtId="0" fontId="29" fillId="0" borderId="0" xfId="0" applyFont="1" applyFill="1" applyBorder="1" applyAlignment="1">
      <alignment vertical="top"/>
    </xf>
    <xf numFmtId="165" fontId="27" fillId="0" borderId="0" xfId="28" applyNumberFormat="1" applyFont="1" applyFill="1" applyBorder="1" applyAlignment="1" applyProtection="1">
      <alignment vertical="top"/>
      <protection locked="0"/>
    </xf>
    <xf numFmtId="0" fontId="0" fillId="0" borderId="0" xfId="0" applyFill="1" applyBorder="1"/>
    <xf numFmtId="0" fontId="28" fillId="32" borderId="16" xfId="0" applyFont="1" applyFill="1" applyBorder="1" applyAlignment="1">
      <alignment horizontal="center" vertical="top"/>
    </xf>
    <xf numFmtId="165" fontId="27" fillId="34" borderId="16" xfId="28" applyNumberFormat="1" applyFont="1" applyFill="1" applyBorder="1" applyAlignment="1" applyProtection="1">
      <alignment horizontal="left" vertical="center"/>
    </xf>
    <xf numFmtId="0" fontId="29" fillId="0" borderId="0" xfId="0" applyFont="1" applyFill="1" applyBorder="1" applyAlignment="1">
      <alignment horizontal="left" vertical="top"/>
    </xf>
    <xf numFmtId="0" fontId="21" fillId="32" borderId="16" xfId="0" applyFont="1" applyFill="1" applyBorder="1"/>
    <xf numFmtId="0" fontId="28" fillId="32" borderId="16" xfId="0" applyFont="1" applyFill="1" applyBorder="1" applyAlignment="1">
      <alignment horizontal="center" vertical="center"/>
    </xf>
    <xf numFmtId="0" fontId="21" fillId="32" borderId="25" xfId="0" applyFont="1" applyFill="1" applyBorder="1" applyAlignment="1">
      <alignment horizontal="center" vertical="center" wrapText="1"/>
    </xf>
    <xf numFmtId="17" fontId="21" fillId="0" borderId="0" xfId="0" applyNumberFormat="1" applyFont="1" applyFill="1" applyBorder="1" applyAlignment="1">
      <alignment horizontal="center" vertical="center" wrapText="1"/>
    </xf>
    <xf numFmtId="165" fontId="20" fillId="34" borderId="16" xfId="28" applyNumberFormat="1" applyFont="1" applyFill="1" applyBorder="1" applyProtection="1"/>
    <xf numFmtId="165" fontId="20" fillId="34" borderId="17" xfId="28" applyNumberFormat="1" applyFont="1" applyFill="1" applyBorder="1" applyAlignment="1" applyProtection="1"/>
    <xf numFmtId="165" fontId="20" fillId="34" borderId="16" xfId="28" applyNumberFormat="1" applyFont="1" applyFill="1" applyBorder="1" applyAlignment="1" applyProtection="1"/>
    <xf numFmtId="0" fontId="21" fillId="33" borderId="16" xfId="0" applyFont="1" applyFill="1" applyBorder="1" applyAlignment="1">
      <alignment wrapText="1"/>
    </xf>
    <xf numFmtId="0" fontId="20" fillId="33" borderId="16" xfId="0" applyFont="1" applyFill="1" applyBorder="1" applyAlignment="1">
      <alignment wrapText="1"/>
    </xf>
    <xf numFmtId="0" fontId="20" fillId="33" borderId="23" xfId="0" applyFont="1" applyFill="1" applyBorder="1" applyAlignment="1">
      <alignment wrapText="1"/>
    </xf>
    <xf numFmtId="165" fontId="20" fillId="0" borderId="16" xfId="28" applyNumberFormat="1" applyFont="1" applyBorder="1"/>
    <xf numFmtId="0" fontId="20" fillId="33" borderId="16" xfId="0" applyFont="1" applyFill="1" applyBorder="1"/>
    <xf numFmtId="0" fontId="21" fillId="32" borderId="16" xfId="0" applyFont="1" applyFill="1" applyBorder="1" applyAlignment="1">
      <alignment wrapText="1"/>
    </xf>
    <xf numFmtId="17" fontId="21" fillId="32" borderId="16" xfId="0" applyNumberFormat="1" applyFont="1" applyFill="1" applyBorder="1" applyAlignment="1">
      <alignment horizontal="center"/>
    </xf>
    <xf numFmtId="0" fontId="21" fillId="32" borderId="16" xfId="0" applyFont="1" applyFill="1" applyBorder="1" applyAlignment="1">
      <alignment horizontal="center" vertical="center" wrapText="1"/>
    </xf>
    <xf numFmtId="165" fontId="21" fillId="32" borderId="16" xfId="28" applyNumberFormat="1" applyFont="1" applyFill="1" applyBorder="1" applyAlignment="1">
      <alignment horizontal="center" vertical="center"/>
    </xf>
    <xf numFmtId="165" fontId="21" fillId="32" borderId="16" xfId="28" applyNumberFormat="1" applyFont="1" applyFill="1" applyBorder="1" applyAlignment="1">
      <alignment horizontal="center" vertical="center" wrapText="1"/>
    </xf>
    <xf numFmtId="0" fontId="20" fillId="33" borderId="16" xfId="0" applyFont="1" applyFill="1" applyBorder="1" applyAlignment="1"/>
    <xf numFmtId="0" fontId="21" fillId="33" borderId="16" xfId="0" applyFont="1" applyFill="1" applyBorder="1" applyAlignment="1"/>
    <xf numFmtId="0" fontId="24" fillId="32" borderId="16" xfId="46" applyFont="1" applyFill="1" applyBorder="1" applyAlignment="1">
      <alignment horizontal="center" wrapText="1"/>
    </xf>
    <xf numFmtId="0" fontId="25" fillId="33" borderId="16" xfId="46" applyFont="1" applyFill="1" applyBorder="1"/>
    <xf numFmtId="43" fontId="25" fillId="33" borderId="16" xfId="28" applyFont="1" applyFill="1" applyBorder="1"/>
    <xf numFmtId="0" fontId="25" fillId="33" borderId="16" xfId="46" applyFont="1" applyFill="1" applyBorder="1" applyAlignment="1">
      <alignment horizontal="right"/>
    </xf>
    <xf numFmtId="0" fontId="24" fillId="32" borderId="16" xfId="46" applyFont="1" applyFill="1" applyBorder="1" applyAlignment="1">
      <alignment horizontal="center" vertical="center" wrapText="1"/>
    </xf>
    <xf numFmtId="17" fontId="21" fillId="0" borderId="0" xfId="0" applyNumberFormat="1" applyFont="1" applyFill="1" applyBorder="1" applyAlignment="1">
      <alignment horizontal="center" vertical="center" wrapText="1"/>
    </xf>
    <xf numFmtId="0" fontId="21" fillId="32" borderId="16" xfId="0" applyFont="1" applyFill="1" applyBorder="1" applyAlignment="1">
      <alignment horizontal="center" vertical="center" wrapText="1"/>
    </xf>
    <xf numFmtId="0" fontId="43" fillId="0" borderId="0" xfId="0" applyFont="1" applyAlignment="1">
      <alignment wrapText="1"/>
    </xf>
    <xf numFmtId="0" fontId="43" fillId="0" borderId="0" xfId="0" applyFont="1"/>
    <xf numFmtId="0" fontId="43" fillId="0" borderId="0" xfId="0" applyFont="1" applyAlignment="1">
      <alignment horizontal="left" vertical="top" wrapText="1"/>
    </xf>
    <xf numFmtId="0" fontId="43" fillId="0" borderId="0" xfId="0" applyFont="1" applyBorder="1" applyAlignment="1">
      <alignment horizontal="center"/>
    </xf>
    <xf numFmtId="0" fontId="44" fillId="0" borderId="0" xfId="0" applyFont="1" applyBorder="1"/>
    <xf numFmtId="0" fontId="43" fillId="0" borderId="0" xfId="0" applyFont="1" applyBorder="1"/>
    <xf numFmtId="0" fontId="43" fillId="0" borderId="0" xfId="0" applyFont="1" applyAlignment="1">
      <alignment horizontal="left" vertical="top"/>
    </xf>
    <xf numFmtId="0" fontId="39" fillId="0" borderId="16" xfId="0" applyFont="1" applyBorder="1" applyAlignment="1">
      <alignment horizontal="center"/>
    </xf>
    <xf numFmtId="0" fontId="45" fillId="0" borderId="16" xfId="0" applyFont="1" applyBorder="1"/>
    <xf numFmtId="0" fontId="39" fillId="0" borderId="25" xfId="0" applyFont="1" applyBorder="1" applyAlignment="1">
      <alignment horizontal="center"/>
    </xf>
    <xf numFmtId="0" fontId="45" fillId="0" borderId="25" xfId="0" applyFont="1" applyBorder="1"/>
    <xf numFmtId="0" fontId="46" fillId="35" borderId="40" xfId="0" applyFont="1" applyFill="1" applyBorder="1" applyAlignment="1">
      <alignment horizontal="center" vertical="center"/>
    </xf>
    <xf numFmtId="0" fontId="46" fillId="35" borderId="41" xfId="0" applyFont="1" applyFill="1" applyBorder="1" applyAlignment="1">
      <alignment horizontal="center" vertical="center"/>
    </xf>
    <xf numFmtId="0" fontId="46" fillId="35" borderId="41" xfId="0" applyFont="1" applyFill="1" applyBorder="1" applyAlignment="1">
      <alignment horizontal="center" vertical="center" wrapText="1"/>
    </xf>
    <xf numFmtId="0" fontId="46" fillId="35" borderId="42"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vertical="top"/>
    </xf>
    <xf numFmtId="165" fontId="20" fillId="33" borderId="16" xfId="28" applyNumberFormat="1" applyFont="1" applyFill="1" applyBorder="1" applyProtection="1"/>
    <xf numFmtId="165" fontId="27" fillId="33" borderId="16" xfId="28" applyNumberFormat="1" applyFont="1" applyFill="1" applyBorder="1" applyAlignment="1">
      <alignment horizontal="left" vertical="center" wrapText="1"/>
    </xf>
    <xf numFmtId="165" fontId="27" fillId="33" borderId="16" xfId="28" applyNumberFormat="1" applyFont="1" applyFill="1" applyBorder="1" applyAlignment="1">
      <alignment horizontal="left" vertical="top" wrapText="1"/>
    </xf>
    <xf numFmtId="165" fontId="27" fillId="33" borderId="16" xfId="28" applyNumberFormat="1" applyFont="1" applyFill="1" applyBorder="1" applyAlignment="1">
      <alignment horizontal="left" wrapText="1"/>
    </xf>
    <xf numFmtId="165" fontId="27" fillId="33" borderId="16" xfId="28" applyNumberFormat="1" applyFont="1" applyFill="1" applyBorder="1" applyAlignment="1">
      <alignment wrapText="1"/>
    </xf>
    <xf numFmtId="165" fontId="27" fillId="33" borderId="16" xfId="28" applyNumberFormat="1" applyFont="1" applyFill="1" applyBorder="1" applyAlignment="1">
      <alignment vertical="center" wrapText="1"/>
    </xf>
    <xf numFmtId="165" fontId="27" fillId="33" borderId="16" xfId="28" applyNumberFormat="1" applyFont="1" applyFill="1" applyBorder="1" applyAlignment="1">
      <alignment vertical="top" wrapText="1"/>
    </xf>
    <xf numFmtId="165" fontId="29" fillId="33" borderId="16" xfId="28" applyNumberFormat="1" applyFont="1" applyFill="1" applyBorder="1" applyAlignment="1">
      <alignment vertical="top" wrapText="1"/>
    </xf>
    <xf numFmtId="165" fontId="29" fillId="0" borderId="16" xfId="28" applyNumberFormat="1" applyFont="1" applyFill="1" applyBorder="1" applyAlignment="1" applyProtection="1">
      <alignment vertical="top" wrapText="1"/>
      <protection locked="0"/>
    </xf>
    <xf numFmtId="164" fontId="20" fillId="33" borderId="16" xfId="0" applyNumberFormat="1" applyFont="1" applyFill="1" applyBorder="1" applyProtection="1"/>
    <xf numFmtId="17" fontId="20" fillId="0" borderId="16" xfId="0" applyNumberFormat="1" applyFont="1" applyFill="1" applyBorder="1" applyProtection="1">
      <protection locked="0"/>
    </xf>
    <xf numFmtId="0" fontId="20" fillId="0" borderId="16" xfId="0" applyFont="1" applyFill="1" applyBorder="1" applyAlignment="1" applyProtection="1">
      <alignment wrapText="1"/>
      <protection locked="0"/>
    </xf>
    <xf numFmtId="165" fontId="20" fillId="0" borderId="16" xfId="28" applyNumberFormat="1" applyFont="1" applyBorder="1" applyProtection="1">
      <protection locked="0"/>
    </xf>
    <xf numFmtId="165" fontId="20" fillId="0" borderId="17" xfId="28" applyNumberFormat="1" applyFont="1" applyBorder="1" applyAlignment="1" applyProtection="1">
      <protection locked="0"/>
    </xf>
    <xf numFmtId="165" fontId="20" fillId="0" borderId="16" xfId="28" applyNumberFormat="1" applyFont="1" applyBorder="1" applyAlignment="1" applyProtection="1">
      <protection locked="0"/>
    </xf>
    <xf numFmtId="0" fontId="0" fillId="0" borderId="16" xfId="0" applyBorder="1" applyProtection="1">
      <protection locked="0"/>
    </xf>
    <xf numFmtId="0" fontId="29" fillId="0" borderId="16" xfId="0" applyFont="1" applyFill="1" applyBorder="1" applyAlignment="1" applyProtection="1">
      <alignment horizontal="center" vertical="center"/>
      <protection locked="0"/>
    </xf>
    <xf numFmtId="0" fontId="27" fillId="0" borderId="16" xfId="0" applyFont="1" applyFill="1" applyBorder="1" applyAlignment="1" applyProtection="1">
      <protection locked="0"/>
    </xf>
    <xf numFmtId="9" fontId="27" fillId="0" borderId="16" xfId="0" applyNumberFormat="1" applyFont="1" applyFill="1" applyBorder="1" applyAlignment="1" applyProtection="1">
      <alignment horizontal="center"/>
      <protection locked="0"/>
    </xf>
    <xf numFmtId="165" fontId="27" fillId="0" borderId="16" xfId="28" applyNumberFormat="1" applyFont="1" applyFill="1" applyBorder="1" applyAlignment="1" applyProtection="1">
      <alignment wrapText="1"/>
      <protection locked="0"/>
    </xf>
    <xf numFmtId="165" fontId="27" fillId="0" borderId="16" xfId="28" applyNumberFormat="1" applyFont="1" applyFill="1" applyBorder="1" applyAlignment="1" applyProtection="1">
      <alignment vertical="top" wrapText="1"/>
      <protection locked="0"/>
    </xf>
    <xf numFmtId="1" fontId="31" fillId="0" borderId="16" xfId="0" applyNumberFormat="1" applyFont="1" applyFill="1" applyBorder="1" applyAlignment="1" applyProtection="1">
      <alignment horizontal="center" vertical="top" wrapText="1" shrinkToFit="1"/>
      <protection locked="0"/>
    </xf>
    <xf numFmtId="0" fontId="27" fillId="0" borderId="16" xfId="0" applyFont="1" applyFill="1" applyBorder="1" applyAlignment="1" applyProtection="1">
      <alignment horizontal="left" wrapText="1"/>
      <protection locked="0"/>
    </xf>
    <xf numFmtId="0" fontId="27" fillId="0" borderId="16" xfId="0" applyFont="1" applyFill="1" applyBorder="1" applyAlignment="1" applyProtection="1">
      <alignment wrapText="1"/>
      <protection locked="0"/>
    </xf>
    <xf numFmtId="9" fontId="27" fillId="0" borderId="16" xfId="0" applyNumberFormat="1" applyFont="1" applyFill="1" applyBorder="1" applyAlignment="1" applyProtection="1">
      <alignment horizontal="center" wrapText="1"/>
      <protection locked="0"/>
    </xf>
    <xf numFmtId="0" fontId="27" fillId="0" borderId="16" xfId="0" applyFont="1" applyFill="1" applyBorder="1" applyAlignment="1" applyProtection="1">
      <alignment horizontal="center" wrapText="1"/>
      <protection locked="0"/>
    </xf>
    <xf numFmtId="0" fontId="47" fillId="0" borderId="0" xfId="0" applyFont="1" applyAlignment="1">
      <alignment wrapText="1"/>
    </xf>
    <xf numFmtId="0" fontId="48" fillId="0" borderId="0" xfId="0" applyFont="1"/>
    <xf numFmtId="0" fontId="49" fillId="32" borderId="16" xfId="0" applyFont="1" applyFill="1" applyBorder="1" applyAlignment="1">
      <alignment horizontal="left" vertical="top" wrapText="1"/>
    </xf>
    <xf numFmtId="0" fontId="50" fillId="37" borderId="16" xfId="0" applyFont="1" applyFill="1" applyBorder="1" applyAlignment="1">
      <alignment horizontal="left" vertical="top" wrapText="1"/>
    </xf>
    <xf numFmtId="0" fontId="50" fillId="36" borderId="16" xfId="0" applyFont="1" applyFill="1" applyBorder="1" applyAlignment="1">
      <alignment horizontal="left" vertical="top" wrapText="1"/>
    </xf>
    <xf numFmtId="0" fontId="53" fillId="32" borderId="16" xfId="0" applyFont="1" applyFill="1" applyBorder="1" applyAlignment="1">
      <alignment horizontal="left" vertical="center" wrapText="1" readingOrder="1"/>
    </xf>
    <xf numFmtId="0" fontId="21" fillId="32" borderId="16" xfId="0" applyFont="1" applyFill="1" applyBorder="1" applyAlignment="1">
      <alignment horizontal="center" vertical="center" wrapText="1"/>
    </xf>
    <xf numFmtId="0" fontId="48" fillId="0" borderId="0" xfId="0" applyFont="1" applyAlignment="1">
      <alignment horizontal="left" vertical="top" wrapText="1"/>
    </xf>
    <xf numFmtId="0" fontId="21" fillId="32" borderId="25" xfId="0" applyFont="1" applyFill="1" applyBorder="1" applyAlignment="1">
      <alignment horizontal="center" vertical="center" wrapText="1"/>
    </xf>
    <xf numFmtId="0" fontId="21" fillId="32" borderId="16" xfId="0" applyFont="1" applyFill="1" applyBorder="1" applyAlignment="1">
      <alignment horizontal="center" vertical="center"/>
    </xf>
    <xf numFmtId="0" fontId="49" fillId="32" borderId="16" xfId="0" applyFont="1" applyFill="1" applyBorder="1" applyAlignment="1">
      <alignment horizontal="left" vertical="top" wrapText="1"/>
    </xf>
    <xf numFmtId="0" fontId="24" fillId="32" borderId="16" xfId="47" applyFont="1" applyFill="1" applyBorder="1" applyAlignment="1" applyProtection="1">
      <alignment horizontal="center"/>
    </xf>
    <xf numFmtId="0" fontId="25" fillId="33" borderId="16" xfId="47" applyFont="1" applyFill="1" applyBorder="1" applyAlignment="1" applyProtection="1">
      <alignment horizontal="left" vertical="center" wrapText="1"/>
      <protection locked="0"/>
    </xf>
    <xf numFmtId="0" fontId="21" fillId="32" borderId="16" xfId="0" applyFont="1" applyFill="1" applyBorder="1" applyAlignment="1">
      <alignment horizontal="center" vertical="center" wrapText="1"/>
    </xf>
    <xf numFmtId="0" fontId="21" fillId="0" borderId="16" xfId="0" applyFont="1" applyFill="1" applyBorder="1" applyAlignment="1">
      <alignment horizontal="center" vertical="center" wrapText="1"/>
    </xf>
    <xf numFmtId="165" fontId="20" fillId="0" borderId="16" xfId="28" applyNumberFormat="1" applyFont="1" applyFill="1" applyBorder="1"/>
    <xf numFmtId="43" fontId="21" fillId="0" borderId="16" xfId="28" applyNumberFormat="1" applyFont="1" applyFill="1" applyBorder="1" applyAlignment="1">
      <alignment horizontal="center"/>
    </xf>
    <xf numFmtId="165" fontId="21" fillId="0" borderId="16" xfId="28" applyNumberFormat="1" applyFont="1" applyFill="1" applyBorder="1"/>
    <xf numFmtId="0" fontId="48" fillId="0" borderId="0" xfId="0" applyFont="1" applyAlignment="1">
      <alignment horizontal="left" vertical="top" wrapText="1"/>
    </xf>
    <xf numFmtId="0" fontId="41" fillId="0" borderId="0" xfId="0" applyFont="1" applyAlignment="1">
      <alignment horizontal="left" vertical="top"/>
    </xf>
    <xf numFmtId="0" fontId="46" fillId="35" borderId="41" xfId="0" applyFont="1" applyFill="1" applyBorder="1" applyAlignment="1">
      <alignment horizontal="center" vertical="center"/>
    </xf>
    <xf numFmtId="0" fontId="46" fillId="35" borderId="42" xfId="0" applyFont="1" applyFill="1" applyBorder="1" applyAlignment="1">
      <alignment horizontal="center" vertical="center"/>
    </xf>
    <xf numFmtId="0" fontId="39" fillId="0" borderId="25" xfId="0" applyFont="1" applyBorder="1" applyAlignment="1">
      <alignment horizontal="left"/>
    </xf>
    <xf numFmtId="0" fontId="39" fillId="0" borderId="16" xfId="0" applyFont="1" applyBorder="1" applyAlignment="1">
      <alignment horizontal="left"/>
    </xf>
    <xf numFmtId="0" fontId="43" fillId="0" borderId="0" xfId="0" applyFont="1" applyAlignment="1">
      <alignment horizontal="left" vertical="top"/>
    </xf>
    <xf numFmtId="0" fontId="43" fillId="0" borderId="0" xfId="0" applyFont="1" applyAlignment="1">
      <alignment horizontal="left" vertical="top" wrapText="1"/>
    </xf>
    <xf numFmtId="0" fontId="44" fillId="0" borderId="0" xfId="0" applyFont="1" applyAlignment="1">
      <alignment horizontal="left" vertical="top"/>
    </xf>
    <xf numFmtId="0" fontId="46" fillId="35" borderId="10" xfId="0" applyFont="1" applyFill="1" applyBorder="1" applyAlignment="1">
      <alignment horizontal="center" vertical="center"/>
    </xf>
    <xf numFmtId="0" fontId="46" fillId="35" borderId="43" xfId="0" applyFont="1" applyFill="1" applyBorder="1" applyAlignment="1">
      <alignment horizontal="center" vertical="center"/>
    </xf>
    <xf numFmtId="0" fontId="43" fillId="0" borderId="25" xfId="0" applyFont="1" applyBorder="1" applyAlignment="1">
      <alignment horizontal="center" vertical="top"/>
    </xf>
    <xf numFmtId="0" fontId="43" fillId="0" borderId="16" xfId="0" applyFont="1" applyBorder="1" applyAlignment="1">
      <alignment horizontal="center" vertical="top"/>
    </xf>
    <xf numFmtId="0" fontId="27" fillId="0" borderId="11" xfId="0" applyFont="1" applyFill="1" applyBorder="1" applyAlignment="1">
      <alignment horizontal="justify" vertical="top" wrapText="1"/>
    </xf>
    <xf numFmtId="0" fontId="27" fillId="0" borderId="15" xfId="0" applyFont="1" applyFill="1" applyBorder="1" applyAlignment="1">
      <alignment horizontal="justify" vertical="top" wrapText="1"/>
    </xf>
    <xf numFmtId="0" fontId="27" fillId="0" borderId="36" xfId="0" applyFont="1" applyFill="1" applyBorder="1" applyAlignment="1">
      <alignment horizontal="justify" vertical="top" wrapText="1"/>
    </xf>
    <xf numFmtId="0" fontId="37" fillId="0" borderId="35" xfId="0" applyFont="1" applyFill="1" applyBorder="1" applyAlignment="1">
      <alignment horizontal="center" vertical="top"/>
    </xf>
    <xf numFmtId="0" fontId="38" fillId="0" borderId="11" xfId="0" applyFont="1" applyFill="1" applyBorder="1" applyAlignment="1">
      <alignment horizontal="justify" vertical="top" wrapText="1"/>
    </xf>
    <xf numFmtId="0" fontId="38" fillId="0" borderId="15" xfId="0" applyFont="1" applyFill="1" applyBorder="1" applyAlignment="1">
      <alignment horizontal="justify" vertical="top" wrapText="1"/>
    </xf>
    <xf numFmtId="0" fontId="38" fillId="0" borderId="36" xfId="0" applyFont="1" applyFill="1" applyBorder="1" applyAlignment="1">
      <alignment horizontal="justify" vertical="top" wrapText="1"/>
    </xf>
    <xf numFmtId="0" fontId="38" fillId="0" borderId="30" xfId="0" applyFont="1" applyFill="1" applyBorder="1" applyAlignment="1">
      <alignment horizontal="justify" vertical="top" wrapText="1"/>
    </xf>
    <xf numFmtId="0" fontId="38" fillId="0" borderId="31" xfId="0" applyFont="1" applyFill="1" applyBorder="1" applyAlignment="1">
      <alignment horizontal="justify" vertical="top" wrapText="1"/>
    </xf>
    <xf numFmtId="0" fontId="38" fillId="0" borderId="32" xfId="0" applyFont="1" applyFill="1" applyBorder="1" applyAlignment="1">
      <alignment horizontal="justify" vertical="top" wrapText="1"/>
    </xf>
    <xf numFmtId="0" fontId="38" fillId="0" borderId="33" xfId="0" applyFont="1" applyFill="1" applyBorder="1" applyAlignment="1">
      <alignment horizontal="justify" vertical="top" wrapText="1"/>
    </xf>
    <xf numFmtId="0" fontId="38" fillId="0" borderId="0" xfId="0" applyFont="1" applyFill="1" applyBorder="1" applyAlignment="1">
      <alignment horizontal="justify" vertical="top" wrapText="1"/>
    </xf>
    <xf numFmtId="0" fontId="38" fillId="0" borderId="34" xfId="0" applyFont="1" applyFill="1" applyBorder="1" applyAlignment="1">
      <alignment horizontal="justify" vertical="top" wrapText="1"/>
    </xf>
    <xf numFmtId="0" fontId="38" fillId="0" borderId="38" xfId="0" applyFont="1" applyFill="1" applyBorder="1" applyAlignment="1">
      <alignment horizontal="justify" vertical="top" wrapText="1"/>
    </xf>
    <xf numFmtId="0" fontId="38" fillId="0" borderId="35" xfId="0" applyFont="1" applyFill="1" applyBorder="1" applyAlignment="1">
      <alignment horizontal="justify" vertical="top" wrapText="1"/>
    </xf>
    <xf numFmtId="0" fontId="38" fillId="0" borderId="37" xfId="0" applyFont="1" applyFill="1" applyBorder="1" applyAlignment="1">
      <alignment horizontal="justify" vertical="top" wrapText="1"/>
    </xf>
    <xf numFmtId="0" fontId="53" fillId="32" borderId="16" xfId="0" applyFont="1" applyFill="1" applyBorder="1" applyAlignment="1">
      <alignment horizontal="left" vertical="center" wrapText="1" readingOrder="1"/>
    </xf>
    <xf numFmtId="0" fontId="49" fillId="32" borderId="16" xfId="0" applyFont="1" applyFill="1" applyBorder="1" applyAlignment="1">
      <alignment horizontal="left" vertical="top" wrapText="1"/>
    </xf>
    <xf numFmtId="0" fontId="50" fillId="37" borderId="16" xfId="0" applyFont="1" applyFill="1" applyBorder="1" applyAlignment="1">
      <alignment horizontal="left" vertical="top" wrapText="1"/>
    </xf>
    <xf numFmtId="0" fontId="50" fillId="37" borderId="17" xfId="0" applyFont="1" applyFill="1" applyBorder="1" applyAlignment="1">
      <alignment horizontal="left" vertical="top"/>
    </xf>
    <xf numFmtId="0" fontId="50" fillId="37" borderId="18" xfId="0" applyFont="1" applyFill="1" applyBorder="1" applyAlignment="1">
      <alignment horizontal="left" vertical="top"/>
    </xf>
    <xf numFmtId="0" fontId="50" fillId="37" borderId="19" xfId="0" applyFont="1" applyFill="1" applyBorder="1" applyAlignment="1">
      <alignment horizontal="left" vertical="top"/>
    </xf>
    <xf numFmtId="43" fontId="41" fillId="0" borderId="16" xfId="28" applyNumberFormat="1" applyFont="1" applyFill="1" applyBorder="1" applyAlignment="1">
      <alignment horizontal="center" vertical="center"/>
    </xf>
    <xf numFmtId="17" fontId="21" fillId="32" borderId="23" xfId="0" applyNumberFormat="1" applyFont="1" applyFill="1" applyBorder="1" applyAlignment="1">
      <alignment horizontal="center" vertical="center" wrapText="1"/>
    </xf>
    <xf numFmtId="17" fontId="21" fillId="32" borderId="25" xfId="0" applyNumberFormat="1" applyFont="1" applyFill="1" applyBorder="1" applyAlignment="1">
      <alignment horizontal="center" vertical="center" wrapText="1"/>
    </xf>
    <xf numFmtId="17" fontId="21" fillId="32" borderId="17" xfId="0" applyNumberFormat="1" applyFont="1" applyFill="1" applyBorder="1" applyAlignment="1">
      <alignment horizontal="center" vertical="center" wrapText="1"/>
    </xf>
    <xf numFmtId="17" fontId="21" fillId="32" borderId="18" xfId="0" applyNumberFormat="1" applyFont="1" applyFill="1" applyBorder="1" applyAlignment="1">
      <alignment horizontal="center" vertical="center" wrapText="1"/>
    </xf>
    <xf numFmtId="17" fontId="21" fillId="32" borderId="19" xfId="0" applyNumberFormat="1" applyFont="1" applyFill="1" applyBorder="1" applyAlignment="1">
      <alignment horizontal="center" vertical="center" wrapText="1"/>
    </xf>
    <xf numFmtId="43" fontId="41" fillId="32" borderId="16" xfId="28" applyNumberFormat="1" applyFont="1" applyFill="1" applyBorder="1" applyAlignment="1">
      <alignment horizontal="center" vertical="center"/>
    </xf>
    <xf numFmtId="0" fontId="21" fillId="32" borderId="28" xfId="0" applyFont="1" applyFill="1" applyBorder="1" applyAlignment="1">
      <alignment horizontal="center" vertical="center" wrapText="1"/>
    </xf>
    <xf numFmtId="0" fontId="21" fillId="32" borderId="29" xfId="0" applyFont="1" applyFill="1" applyBorder="1" applyAlignment="1">
      <alignment horizontal="center" vertical="center" wrapText="1"/>
    </xf>
    <xf numFmtId="43" fontId="21" fillId="32" borderId="16" xfId="28" applyFont="1" applyFill="1" applyBorder="1" applyAlignment="1">
      <alignment horizontal="center"/>
    </xf>
    <xf numFmtId="0" fontId="21" fillId="32" borderId="23" xfId="0" applyFont="1" applyFill="1" applyBorder="1" applyAlignment="1">
      <alignment horizontal="center" vertical="center" wrapText="1"/>
    </xf>
    <xf numFmtId="0" fontId="21" fillId="32" borderId="25" xfId="0" applyFont="1" applyFill="1" applyBorder="1" applyAlignment="1">
      <alignment horizontal="center" vertical="center" wrapText="1"/>
    </xf>
    <xf numFmtId="43" fontId="41" fillId="32" borderId="20" xfId="28" applyNumberFormat="1" applyFont="1" applyFill="1" applyBorder="1" applyAlignment="1">
      <alignment horizontal="center"/>
    </xf>
    <xf numFmtId="43" fontId="41" fillId="32" borderId="21" xfId="28" applyNumberFormat="1" applyFont="1" applyFill="1" applyBorder="1" applyAlignment="1">
      <alignment horizontal="center"/>
    </xf>
    <xf numFmtId="0" fontId="41" fillId="32" borderId="16" xfId="0" applyFont="1" applyFill="1" applyBorder="1" applyAlignment="1">
      <alignment horizontal="center" vertical="center" wrapText="1"/>
    </xf>
    <xf numFmtId="17" fontId="21" fillId="32" borderId="26" xfId="0" applyNumberFormat="1" applyFont="1" applyFill="1" applyBorder="1" applyAlignment="1">
      <alignment horizontal="center" vertical="center" wrapText="1"/>
    </xf>
    <xf numFmtId="17" fontId="21" fillId="32" borderId="27" xfId="0" applyNumberFormat="1" applyFont="1" applyFill="1" applyBorder="1" applyAlignment="1">
      <alignment horizontal="center" vertical="center" wrapText="1"/>
    </xf>
    <xf numFmtId="43" fontId="41" fillId="32" borderId="16" xfId="28" applyNumberFormat="1" applyFont="1" applyFill="1" applyBorder="1" applyAlignment="1">
      <alignment horizontal="center"/>
    </xf>
    <xf numFmtId="17" fontId="21" fillId="0" borderId="0" xfId="0" applyNumberFormat="1" applyFont="1" applyFill="1" applyBorder="1" applyAlignment="1">
      <alignment horizontal="center" vertical="center" wrapText="1"/>
    </xf>
    <xf numFmtId="0" fontId="21" fillId="32" borderId="16" xfId="0" applyFont="1" applyFill="1" applyBorder="1" applyAlignment="1">
      <alignment horizontal="center" vertical="center"/>
    </xf>
    <xf numFmtId="17" fontId="21" fillId="0" borderId="17" xfId="0" applyNumberFormat="1" applyFont="1" applyFill="1" applyBorder="1" applyAlignment="1">
      <alignment horizontal="center" vertical="center" wrapText="1"/>
    </xf>
    <xf numFmtId="17" fontId="21" fillId="0" borderId="19" xfId="0" applyNumberFormat="1" applyFont="1" applyFill="1" applyBorder="1" applyAlignment="1">
      <alignment horizontal="center" vertical="center" wrapText="1"/>
    </xf>
    <xf numFmtId="17" fontId="21" fillId="0" borderId="18" xfId="0" applyNumberFormat="1"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41" fillId="32" borderId="20" xfId="0" applyFont="1" applyFill="1" applyBorder="1" applyAlignment="1">
      <alignment horizontal="center" vertical="center" wrapText="1"/>
    </xf>
    <xf numFmtId="0" fontId="41" fillId="32" borderId="21" xfId="0" applyFont="1" applyFill="1" applyBorder="1" applyAlignment="1">
      <alignment horizontal="center" vertical="center" wrapText="1"/>
    </xf>
    <xf numFmtId="0" fontId="51" fillId="0" borderId="16" xfId="0" applyFont="1" applyFill="1" applyBorder="1" applyAlignment="1">
      <alignment horizontal="left" vertical="center" wrapText="1" readingOrder="1"/>
    </xf>
    <xf numFmtId="14" fontId="51" fillId="0" borderId="16" xfId="0" applyNumberFormat="1" applyFont="1" applyFill="1" applyBorder="1" applyAlignment="1">
      <alignment horizontal="left" vertical="center" readingOrder="1"/>
    </xf>
    <xf numFmtId="14" fontId="51" fillId="0" borderId="16" xfId="0" applyNumberFormat="1" applyFont="1" applyFill="1" applyBorder="1" applyAlignment="1">
      <alignment horizontal="left" vertical="center" wrapText="1" readingOrder="1"/>
    </xf>
    <xf numFmtId="0" fontId="50" fillId="36" borderId="16" xfId="0" applyFont="1" applyFill="1" applyBorder="1" applyAlignment="1">
      <alignment horizontal="left" vertical="top" wrapText="1"/>
    </xf>
    <xf numFmtId="0" fontId="41" fillId="32" borderId="17" xfId="0" applyFont="1" applyFill="1" applyBorder="1" applyAlignment="1">
      <alignment horizontal="center" vertical="center" wrapText="1"/>
    </xf>
    <xf numFmtId="0" fontId="41" fillId="32" borderId="18" xfId="0" applyFont="1" applyFill="1" applyBorder="1" applyAlignment="1">
      <alignment horizontal="center" vertical="center" wrapText="1"/>
    </xf>
    <xf numFmtId="0" fontId="41" fillId="32" borderId="19" xfId="0" applyFont="1" applyFill="1" applyBorder="1" applyAlignment="1">
      <alignment horizontal="center" vertical="center" wrapText="1"/>
    </xf>
    <xf numFmtId="43" fontId="41" fillId="32" borderId="17" xfId="28" applyNumberFormat="1" applyFont="1" applyFill="1" applyBorder="1" applyAlignment="1">
      <alignment horizontal="center"/>
    </xf>
    <xf numFmtId="43" fontId="41" fillId="32" borderId="18" xfId="28" applyNumberFormat="1" applyFont="1" applyFill="1" applyBorder="1" applyAlignment="1">
      <alignment horizontal="center"/>
    </xf>
    <xf numFmtId="43" fontId="41" fillId="32" borderId="19" xfId="28" applyNumberFormat="1" applyFont="1" applyFill="1" applyBorder="1" applyAlignment="1">
      <alignment horizontal="center"/>
    </xf>
    <xf numFmtId="43" fontId="41" fillId="33" borderId="0" xfId="28" applyNumberFormat="1" applyFont="1" applyFill="1" applyBorder="1" applyAlignment="1">
      <alignment horizontal="left" vertical="center"/>
    </xf>
    <xf numFmtId="43" fontId="41" fillId="32" borderId="39" xfId="28" applyNumberFormat="1" applyFont="1" applyFill="1" applyBorder="1" applyAlignment="1">
      <alignment horizontal="center"/>
    </xf>
    <xf numFmtId="43" fontId="41" fillId="32" borderId="0" xfId="28" applyNumberFormat="1" applyFont="1" applyFill="1" applyBorder="1" applyAlignment="1">
      <alignment horizontal="center"/>
    </xf>
    <xf numFmtId="0" fontId="24" fillId="33" borderId="17" xfId="47" applyFont="1" applyFill="1" applyBorder="1" applyAlignment="1" applyProtection="1">
      <alignment horizontal="left" vertical="center"/>
    </xf>
    <xf numFmtId="0" fontId="24" fillId="33" borderId="19" xfId="47" applyFont="1" applyFill="1" applyBorder="1" applyAlignment="1" applyProtection="1">
      <alignment horizontal="left" vertical="center"/>
    </xf>
    <xf numFmtId="0" fontId="25" fillId="33" borderId="23" xfId="47" applyFont="1" applyFill="1" applyBorder="1" applyAlignment="1" applyProtection="1">
      <alignment horizontal="left" vertical="center"/>
      <protection locked="0"/>
    </xf>
    <xf numFmtId="0" fontId="25" fillId="33" borderId="25" xfId="47" applyFont="1" applyFill="1" applyBorder="1" applyAlignment="1" applyProtection="1">
      <alignment horizontal="left" vertical="center"/>
      <protection locked="0"/>
    </xf>
    <xf numFmtId="0" fontId="42" fillId="32" borderId="16" xfId="47" applyFont="1" applyFill="1" applyBorder="1" applyAlignment="1" applyProtection="1">
      <alignment horizontal="center"/>
      <protection locked="0"/>
    </xf>
    <xf numFmtId="0" fontId="24" fillId="32" borderId="16" xfId="47" applyFont="1" applyFill="1" applyBorder="1" applyAlignment="1" applyProtection="1">
      <alignment horizontal="center" vertical="center" wrapText="1"/>
    </xf>
    <xf numFmtId="0" fontId="24" fillId="32" borderId="16" xfId="47" applyFont="1" applyFill="1" applyBorder="1" applyAlignment="1" applyProtection="1">
      <alignment horizontal="center"/>
    </xf>
    <xf numFmtId="0" fontId="25" fillId="33" borderId="23" xfId="47" applyFont="1" applyFill="1" applyBorder="1" applyAlignment="1" applyProtection="1">
      <alignment horizontal="left" vertical="center" wrapText="1"/>
      <protection locked="0"/>
    </xf>
    <xf numFmtId="0" fontId="25" fillId="33" borderId="25" xfId="47" applyFont="1" applyFill="1" applyBorder="1" applyAlignment="1" applyProtection="1">
      <alignment horizontal="left" vertical="center" wrapText="1"/>
      <protection locked="0"/>
    </xf>
    <xf numFmtId="0" fontId="25" fillId="33" borderId="16" xfId="47" applyFont="1" applyFill="1" applyBorder="1" applyAlignment="1" applyProtection="1">
      <alignment horizontal="left" vertical="center" wrapText="1"/>
      <protection locked="0"/>
    </xf>
    <xf numFmtId="0" fontId="42" fillId="32" borderId="17" xfId="47" applyFont="1" applyFill="1" applyBorder="1" applyAlignment="1" applyProtection="1">
      <alignment horizontal="center"/>
      <protection locked="0"/>
    </xf>
    <xf numFmtId="0" fontId="42" fillId="32" borderId="18" xfId="47" applyFont="1" applyFill="1" applyBorder="1" applyAlignment="1" applyProtection="1">
      <alignment horizontal="center"/>
      <protection locked="0"/>
    </xf>
    <xf numFmtId="0" fontId="42" fillId="32" borderId="19" xfId="47" applyFont="1" applyFill="1" applyBorder="1" applyAlignment="1" applyProtection="1">
      <alignment horizontal="center"/>
      <protection locked="0"/>
    </xf>
    <xf numFmtId="0" fontId="24" fillId="32" borderId="23" xfId="47" applyFont="1" applyFill="1" applyBorder="1" applyAlignment="1" applyProtection="1">
      <alignment horizontal="center" vertical="center" wrapText="1"/>
    </xf>
    <xf numFmtId="0" fontId="24" fillId="32" borderId="25" xfId="47" applyFont="1" applyFill="1" applyBorder="1" applyAlignment="1" applyProtection="1">
      <alignment horizontal="center" vertical="center" wrapText="1"/>
    </xf>
    <xf numFmtId="0" fontId="24" fillId="32" borderId="17" xfId="47" applyFont="1" applyFill="1" applyBorder="1" applyAlignment="1" applyProtection="1">
      <alignment horizontal="center"/>
    </xf>
    <xf numFmtId="0" fontId="24" fillId="32" borderId="18" xfId="47" applyFont="1" applyFill="1" applyBorder="1" applyAlignment="1" applyProtection="1">
      <alignment horizontal="center"/>
    </xf>
    <xf numFmtId="0" fontId="24" fillId="32" borderId="19" xfId="47" applyFont="1" applyFill="1" applyBorder="1" applyAlignment="1" applyProtection="1">
      <alignment horizontal="center"/>
    </xf>
    <xf numFmtId="0" fontId="24" fillId="33" borderId="16" xfId="47" applyFont="1" applyFill="1" applyBorder="1" applyAlignment="1" applyProtection="1">
      <alignment horizontal="left" vertical="center"/>
    </xf>
    <xf numFmtId="0" fontId="25" fillId="33" borderId="23" xfId="47" applyFont="1" applyFill="1" applyBorder="1" applyAlignment="1">
      <alignment vertical="center"/>
    </xf>
    <xf numFmtId="0" fontId="25" fillId="33" borderId="25" xfId="47" applyFont="1" applyFill="1" applyBorder="1" applyAlignment="1">
      <alignment vertical="center"/>
    </xf>
    <xf numFmtId="0" fontId="25" fillId="33" borderId="23" xfId="47" applyFont="1" applyFill="1" applyBorder="1" applyAlignment="1">
      <alignment vertical="center" wrapText="1"/>
    </xf>
    <xf numFmtId="0" fontId="25" fillId="33" borderId="25" xfId="47" applyFont="1" applyFill="1" applyBorder="1" applyAlignment="1">
      <alignment vertical="center" wrapText="1"/>
    </xf>
    <xf numFmtId="0" fontId="42" fillId="32" borderId="21" xfId="47" applyFont="1" applyFill="1" applyBorder="1" applyAlignment="1">
      <alignment horizontal="center"/>
    </xf>
    <xf numFmtId="0" fontId="42" fillId="32" borderId="16" xfId="47" applyFont="1" applyFill="1" applyBorder="1" applyAlignment="1">
      <alignment horizontal="center"/>
    </xf>
    <xf numFmtId="0" fontId="29" fillId="33" borderId="16" xfId="0" applyFont="1" applyFill="1" applyBorder="1" applyAlignment="1">
      <alignment horizontal="left" vertical="top"/>
    </xf>
    <xf numFmtId="0" fontId="42" fillId="32" borderId="16" xfId="0" applyFont="1" applyFill="1" applyBorder="1" applyAlignment="1">
      <alignment horizontal="center" vertical="center"/>
    </xf>
    <xf numFmtId="0" fontId="42" fillId="32" borderId="25" xfId="0" applyFont="1" applyFill="1" applyBorder="1" applyAlignment="1">
      <alignment horizontal="center" vertical="center"/>
    </xf>
    <xf numFmtId="0" fontId="28" fillId="32" borderId="16" xfId="0" applyFont="1" applyFill="1" applyBorder="1" applyAlignment="1">
      <alignment horizontal="center" vertical="top"/>
    </xf>
    <xf numFmtId="0" fontId="29" fillId="33" borderId="16" xfId="0" applyFont="1" applyFill="1" applyBorder="1" applyAlignment="1">
      <alignment horizontal="left" vertical="top" wrapText="1"/>
    </xf>
    <xf numFmtId="0" fontId="28" fillId="32" borderId="16" xfId="0" applyFont="1" applyFill="1" applyBorder="1" applyAlignment="1">
      <alignment horizontal="center" vertical="top" wrapText="1"/>
    </xf>
    <xf numFmtId="0" fontId="21" fillId="32" borderId="17" xfId="0" applyFont="1" applyFill="1" applyBorder="1" applyAlignment="1">
      <alignment horizontal="left" vertical="center" wrapText="1"/>
    </xf>
    <xf numFmtId="0" fontId="21" fillId="32" borderId="18" xfId="0" applyFont="1" applyFill="1" applyBorder="1" applyAlignment="1">
      <alignment horizontal="left" vertical="center" wrapText="1"/>
    </xf>
    <xf numFmtId="0" fontId="21" fillId="32" borderId="19" xfId="0" applyFont="1" applyFill="1" applyBorder="1" applyAlignment="1">
      <alignment horizontal="left" vertical="center" wrapText="1"/>
    </xf>
    <xf numFmtId="0" fontId="41" fillId="32" borderId="17" xfId="0" applyFont="1" applyFill="1" applyBorder="1" applyAlignment="1">
      <alignment horizontal="center" wrapText="1"/>
    </xf>
    <xf numFmtId="0" fontId="41" fillId="32" borderId="18" xfId="0" applyFont="1" applyFill="1" applyBorder="1" applyAlignment="1">
      <alignment horizontal="center" wrapText="1"/>
    </xf>
    <xf numFmtId="0" fontId="41" fillId="32" borderId="19" xfId="0" applyFont="1" applyFill="1" applyBorder="1" applyAlignment="1">
      <alignment horizontal="center" wrapText="1"/>
    </xf>
    <xf numFmtId="0" fontId="20" fillId="33" borderId="23"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25" xfId="0" applyFont="1" applyFill="1" applyBorder="1" applyAlignment="1">
      <alignment horizontal="center" vertical="center"/>
    </xf>
    <xf numFmtId="0" fontId="41" fillId="32" borderId="16" xfId="0" applyFont="1" applyFill="1" applyBorder="1" applyAlignment="1">
      <alignment horizontal="center" wrapText="1"/>
    </xf>
    <xf numFmtId="0" fontId="21" fillId="32" borderId="16" xfId="0" applyFont="1" applyFill="1" applyBorder="1" applyAlignment="1">
      <alignment horizontal="center" vertical="center" wrapText="1"/>
    </xf>
    <xf numFmtId="0" fontId="41" fillId="32" borderId="17" xfId="0" applyFont="1" applyFill="1" applyBorder="1" applyAlignment="1">
      <alignment horizontal="center" vertical="center"/>
    </xf>
    <xf numFmtId="0" fontId="41" fillId="32" borderId="18" xfId="0" applyFont="1" applyFill="1" applyBorder="1" applyAlignment="1">
      <alignment horizontal="center" vertical="center"/>
    </xf>
    <xf numFmtId="0" fontId="41" fillId="32" borderId="19" xfId="0" applyFont="1" applyFill="1" applyBorder="1" applyAlignment="1">
      <alignment horizontal="center" vertical="center"/>
    </xf>
    <xf numFmtId="0" fontId="19" fillId="0" borderId="10"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0" fontId="30" fillId="21" borderId="16" xfId="0" applyFont="1" applyFill="1" applyBorder="1" applyAlignment="1">
      <alignment horizontal="left" vertical="top" wrapText="1"/>
    </xf>
    <xf numFmtId="0" fontId="29" fillId="21" borderId="16" xfId="0" applyFont="1" applyFill="1" applyBorder="1" applyAlignment="1">
      <alignment horizontal="left" vertical="top" wrapText="1"/>
    </xf>
    <xf numFmtId="0" fontId="29" fillId="23" borderId="23" xfId="0" applyFont="1" applyFill="1" applyBorder="1" applyAlignment="1">
      <alignment horizontal="left" vertical="center" wrapText="1"/>
    </xf>
    <xf numFmtId="0" fontId="29" fillId="23" borderId="25" xfId="0" applyFont="1" applyFill="1" applyBorder="1" applyAlignment="1">
      <alignment horizontal="left" vertical="center" wrapText="1"/>
    </xf>
    <xf numFmtId="1" fontId="32" fillId="22" borderId="23" xfId="0" applyNumberFormat="1" applyFont="1" applyFill="1" applyBorder="1" applyAlignment="1">
      <alignment horizontal="left" vertical="center" wrapText="1" shrinkToFit="1"/>
    </xf>
    <xf numFmtId="1" fontId="32" fillId="22" borderId="25" xfId="0" applyNumberFormat="1" applyFont="1" applyFill="1" applyBorder="1" applyAlignment="1">
      <alignment horizontal="left" vertical="center" wrapText="1" shrinkToFit="1"/>
    </xf>
    <xf numFmtId="0" fontId="29" fillId="23" borderId="17" xfId="0" applyFont="1" applyFill="1" applyBorder="1" applyAlignment="1">
      <alignment horizontal="left" vertical="top" wrapText="1"/>
    </xf>
    <xf numFmtId="0" fontId="29" fillId="23" borderId="19" xfId="0" applyFont="1" applyFill="1" applyBorder="1" applyAlignment="1">
      <alignment horizontal="left" vertical="top" wrapText="1"/>
    </xf>
    <xf numFmtId="0" fontId="28" fillId="25" borderId="16" xfId="0" applyFont="1" applyFill="1" applyBorder="1" applyAlignment="1">
      <alignment horizontal="left" vertical="top" wrapText="1"/>
    </xf>
    <xf numFmtId="0" fontId="29" fillId="23" borderId="16" xfId="0" applyFont="1" applyFill="1" applyBorder="1" applyAlignment="1">
      <alignment horizontal="left" vertical="top" wrapText="1"/>
    </xf>
    <xf numFmtId="0" fontId="47" fillId="0" borderId="0" xfId="0" applyFont="1" applyAlignment="1">
      <alignment wrapText="1"/>
    </xf>
    <xf numFmtId="0" fontId="27" fillId="19" borderId="16" xfId="0" applyFont="1" applyFill="1" applyBorder="1" applyAlignment="1">
      <alignment horizontal="center" vertical="top" wrapText="1"/>
    </xf>
    <xf numFmtId="0" fontId="27" fillId="0" borderId="16" xfId="0" applyFont="1" applyFill="1" applyBorder="1" applyAlignment="1">
      <alignment horizontal="center" vertical="top"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7" fillId="0" borderId="16" xfId="0" applyFont="1" applyFill="1" applyBorder="1" applyAlignment="1">
      <alignment horizontal="center" wrapText="1"/>
    </xf>
    <xf numFmtId="1" fontId="31" fillId="0" borderId="16" xfId="0" applyNumberFormat="1" applyFont="1" applyFill="1" applyBorder="1" applyAlignment="1">
      <alignment horizontal="center" vertical="top" wrapText="1" shrinkToFit="1"/>
    </xf>
    <xf numFmtId="0" fontId="27" fillId="0" borderId="16" xfId="0" applyFont="1" applyFill="1" applyBorder="1" applyAlignment="1" applyProtection="1">
      <alignment horizontal="center" wrapText="1"/>
      <protection locked="0"/>
    </xf>
    <xf numFmtId="0" fontId="29" fillId="27" borderId="16" xfId="0" applyFont="1" applyFill="1" applyBorder="1" applyAlignment="1">
      <alignment horizontal="left" vertical="top" wrapText="1"/>
    </xf>
    <xf numFmtId="0" fontId="28" fillId="25" borderId="17" xfId="0" applyFont="1" applyFill="1" applyBorder="1" applyAlignment="1">
      <alignment horizontal="left" vertical="top" wrapText="1"/>
    </xf>
    <xf numFmtId="0" fontId="28" fillId="25" borderId="18" xfId="0" applyFont="1" applyFill="1" applyBorder="1" applyAlignment="1">
      <alignment horizontal="left" vertical="top" wrapText="1"/>
    </xf>
    <xf numFmtId="0" fontId="28" fillId="25" borderId="19" xfId="0" applyFont="1" applyFill="1" applyBorder="1" applyAlignment="1">
      <alignment horizontal="left" vertical="top" wrapText="1"/>
    </xf>
    <xf numFmtId="0" fontId="27" fillId="23" borderId="16" xfId="0" applyFont="1" applyFill="1" applyBorder="1" applyAlignment="1">
      <alignment horizontal="left" vertical="top" wrapText="1"/>
    </xf>
    <xf numFmtId="0" fontId="27" fillId="0" borderId="23"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9" fillId="0" borderId="16" xfId="0" applyFont="1" applyFill="1" applyBorder="1" applyAlignment="1">
      <alignment horizontal="center" vertical="top" wrapText="1"/>
    </xf>
    <xf numFmtId="0" fontId="28" fillId="25" borderId="16" xfId="0" applyFont="1" applyFill="1" applyBorder="1" applyAlignment="1">
      <alignment horizontal="center" vertical="top" wrapText="1"/>
    </xf>
    <xf numFmtId="0" fontId="29" fillId="22" borderId="23" xfId="0" applyFont="1" applyFill="1" applyBorder="1" applyAlignment="1">
      <alignment horizontal="center" vertical="center" wrapText="1"/>
    </xf>
    <xf numFmtId="0" fontId="29" fillId="22" borderId="25" xfId="0" applyFont="1" applyFill="1" applyBorder="1" applyAlignment="1">
      <alignment horizontal="center" vertical="center" wrapText="1"/>
    </xf>
    <xf numFmtId="0" fontId="29" fillId="23" borderId="16" xfId="0" applyFont="1" applyFill="1" applyBorder="1" applyAlignment="1">
      <alignment horizontal="left" vertical="center" wrapText="1"/>
    </xf>
    <xf numFmtId="0" fontId="29" fillId="22" borderId="24" xfId="0" applyFont="1" applyFill="1" applyBorder="1" applyAlignment="1">
      <alignment horizontal="center" vertical="center" wrapText="1"/>
    </xf>
    <xf numFmtId="1" fontId="34" fillId="30" borderId="23" xfId="0" applyNumberFormat="1" applyFont="1" applyFill="1" applyBorder="1" applyAlignment="1">
      <alignment horizontal="left" vertical="top" wrapText="1" shrinkToFit="1"/>
    </xf>
    <xf numFmtId="1" fontId="34" fillId="30" borderId="24" xfId="0" applyNumberFormat="1" applyFont="1" applyFill="1" applyBorder="1" applyAlignment="1">
      <alignment horizontal="left" vertical="top" wrapText="1" shrinkToFit="1"/>
    </xf>
    <xf numFmtId="1" fontId="34" fillId="30" borderId="25" xfId="0" applyNumberFormat="1" applyFont="1" applyFill="1" applyBorder="1" applyAlignment="1">
      <alignment horizontal="left" vertical="top" wrapText="1" shrinkToFit="1"/>
    </xf>
    <xf numFmtId="0" fontId="27" fillId="0" borderId="23" xfId="0" applyFont="1" applyFill="1" applyBorder="1" applyAlignment="1">
      <alignment horizontal="center" vertical="top" wrapText="1"/>
    </xf>
    <xf numFmtId="0" fontId="27" fillId="0" borderId="25" xfId="0" applyFont="1" applyFill="1" applyBorder="1" applyAlignment="1">
      <alignment horizontal="center" vertical="top" wrapText="1"/>
    </xf>
    <xf numFmtId="0" fontId="27" fillId="30" borderId="23" xfId="0" applyFont="1" applyFill="1" applyBorder="1" applyAlignment="1">
      <alignment horizontal="center" vertical="top" wrapText="1"/>
    </xf>
    <xf numFmtId="0" fontId="27" fillId="30" borderId="24" xfId="0" applyFont="1" applyFill="1" applyBorder="1" applyAlignment="1">
      <alignment horizontal="center" vertical="top" wrapText="1"/>
    </xf>
    <xf numFmtId="0" fontId="27" fillId="30" borderId="25" xfId="0" applyFont="1" applyFill="1" applyBorder="1" applyAlignment="1">
      <alignment horizontal="center" vertical="top" wrapText="1"/>
    </xf>
    <xf numFmtId="0" fontId="27" fillId="22" borderId="23" xfId="0" applyFont="1" applyFill="1" applyBorder="1" applyAlignment="1">
      <alignment horizontal="center" vertical="top" wrapText="1"/>
    </xf>
    <xf numFmtId="0" fontId="27" fillId="22" borderId="24" xfId="0" applyFont="1" applyFill="1" applyBorder="1" applyAlignment="1">
      <alignment horizontal="center" vertical="top" wrapText="1"/>
    </xf>
    <xf numFmtId="0" fontId="27" fillId="22" borderId="25" xfId="0" applyFont="1" applyFill="1" applyBorder="1" applyAlignment="1">
      <alignment horizontal="center" vertical="top" wrapText="1"/>
    </xf>
    <xf numFmtId="0" fontId="29" fillId="25" borderId="17" xfId="0" applyFont="1" applyFill="1" applyBorder="1" applyAlignment="1">
      <alignment horizontal="left" vertical="top" wrapText="1"/>
    </xf>
    <xf numFmtId="0" fontId="29" fillId="25" borderId="18" xfId="0" applyFont="1" applyFill="1" applyBorder="1" applyAlignment="1">
      <alignment horizontal="left" vertical="top" wrapText="1"/>
    </xf>
    <xf numFmtId="0" fontId="29" fillId="25" borderId="19" xfId="0" applyFont="1" applyFill="1" applyBorder="1" applyAlignment="1">
      <alignment horizontal="left" vertical="top" wrapText="1"/>
    </xf>
    <xf numFmtId="0" fontId="29" fillId="25" borderId="16" xfId="0" applyFont="1" applyFill="1" applyBorder="1" applyAlignment="1">
      <alignment horizontal="left" vertical="top" wrapText="1"/>
    </xf>
    <xf numFmtId="0" fontId="29" fillId="0" borderId="17" xfId="0" applyFont="1" applyFill="1" applyBorder="1" applyAlignment="1">
      <alignment horizontal="center" vertical="top" wrapText="1"/>
    </xf>
    <xf numFmtId="0" fontId="29" fillId="0" borderId="18" xfId="0" applyFont="1" applyFill="1" applyBorder="1" applyAlignment="1">
      <alignment horizontal="center" vertical="top" wrapText="1"/>
    </xf>
    <xf numFmtId="0" fontId="29" fillId="0" borderId="19" xfId="0" applyFont="1" applyFill="1" applyBorder="1" applyAlignment="1">
      <alignment horizontal="center" vertical="top" wrapText="1"/>
    </xf>
    <xf numFmtId="1" fontId="31" fillId="0" borderId="17" xfId="0" applyNumberFormat="1" applyFont="1" applyFill="1" applyBorder="1" applyAlignment="1">
      <alignment horizontal="center" vertical="top" wrapText="1" shrinkToFit="1"/>
    </xf>
    <xf numFmtId="1" fontId="31" fillId="0" borderId="18" xfId="0" applyNumberFormat="1" applyFont="1" applyFill="1" applyBorder="1" applyAlignment="1">
      <alignment horizontal="center" vertical="top" wrapText="1" shrinkToFit="1"/>
    </xf>
    <xf numFmtId="1" fontId="31" fillId="0" borderId="19" xfId="0" applyNumberFormat="1" applyFont="1" applyFill="1" applyBorder="1" applyAlignment="1">
      <alignment horizontal="center" vertical="top" wrapText="1" shrinkToFit="1"/>
    </xf>
    <xf numFmtId="17" fontId="24" fillId="32" borderId="16" xfId="46" applyNumberFormat="1" applyFont="1" applyFill="1" applyBorder="1" applyAlignment="1">
      <alignment horizontal="center" vertical="center"/>
    </xf>
    <xf numFmtId="17" fontId="24" fillId="32" borderId="21" xfId="46" applyNumberFormat="1" applyFont="1" applyFill="1" applyBorder="1" applyAlignment="1">
      <alignment horizontal="center"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48"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8000000}"/>
    <cellStyle name="Normal 2 2" xfId="49" xr:uid="{00000000-0005-0000-0000-000029000000}"/>
    <cellStyle name="Normal 3" xfId="46" xr:uid="{00000000-0005-0000-0000-00002A000000}"/>
    <cellStyle name="Normal 4" xfId="47" xr:uid="{00000000-0005-0000-0000-00002B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19050</xdr:rowOff>
    </xdr:from>
    <xdr:to>
      <xdr:col>2</xdr:col>
      <xdr:colOff>561974</xdr:colOff>
      <xdr:row>8</xdr:row>
      <xdr:rowOff>152399</xdr:rowOff>
    </xdr:to>
    <xdr:pic>
      <xdr:nvPicPr>
        <xdr:cNvPr id="3" name="Picture 2">
          <a:extLst>
            <a:ext uri="{FF2B5EF4-FFF2-40B4-BE49-F238E27FC236}">
              <a16:creationId xmlns:a16="http://schemas.microsoft.com/office/drawing/2014/main" id="{432F59DD-1191-45D4-80ED-AC6377F53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209550"/>
          <a:ext cx="1514474" cy="15144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419100</xdr:colOff>
      <xdr:row>1</xdr:row>
      <xdr:rowOff>28575</xdr:rowOff>
    </xdr:from>
    <xdr:to>
      <xdr:col>0</xdr:col>
      <xdr:colOff>1933574</xdr:colOff>
      <xdr:row>8</xdr:row>
      <xdr:rowOff>104774</xdr:rowOff>
    </xdr:to>
    <xdr:pic>
      <xdr:nvPicPr>
        <xdr:cNvPr id="2" name="Picture 1">
          <a:extLst>
            <a:ext uri="{FF2B5EF4-FFF2-40B4-BE49-F238E27FC236}">
              <a16:creationId xmlns:a16="http://schemas.microsoft.com/office/drawing/2014/main" id="{1A1DEE0E-1F1D-4C1C-99B9-AA10068B08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514474" cy="15144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914400</xdr:colOff>
      <xdr:row>1</xdr:row>
      <xdr:rowOff>0</xdr:rowOff>
    </xdr:from>
    <xdr:to>
      <xdr:col>1</xdr:col>
      <xdr:colOff>2428874</xdr:colOff>
      <xdr:row>8</xdr:row>
      <xdr:rowOff>133349</xdr:rowOff>
    </xdr:to>
    <xdr:pic>
      <xdr:nvPicPr>
        <xdr:cNvPr id="2" name="Picture 1">
          <a:extLst>
            <a:ext uri="{FF2B5EF4-FFF2-40B4-BE49-F238E27FC236}">
              <a16:creationId xmlns:a16="http://schemas.microsoft.com/office/drawing/2014/main" id="{92AD5D63-1E8C-4677-9C09-DBE682A148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190500"/>
          <a:ext cx="1514474" cy="15144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1</xdr:row>
      <xdr:rowOff>38100</xdr:rowOff>
    </xdr:from>
    <xdr:to>
      <xdr:col>0</xdr:col>
      <xdr:colOff>1571624</xdr:colOff>
      <xdr:row>8</xdr:row>
      <xdr:rowOff>114299</xdr:rowOff>
    </xdr:to>
    <xdr:pic>
      <xdr:nvPicPr>
        <xdr:cNvPr id="2" name="Picture 1">
          <a:extLst>
            <a:ext uri="{FF2B5EF4-FFF2-40B4-BE49-F238E27FC236}">
              <a16:creationId xmlns:a16="http://schemas.microsoft.com/office/drawing/2014/main" id="{AB273C7B-F2C8-4EF9-A9BD-148313C618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38125"/>
          <a:ext cx="1514474" cy="15144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1</xdr:row>
      <xdr:rowOff>38100</xdr:rowOff>
    </xdr:from>
    <xdr:to>
      <xdr:col>0</xdr:col>
      <xdr:colOff>1571624</xdr:colOff>
      <xdr:row>8</xdr:row>
      <xdr:rowOff>114299</xdr:rowOff>
    </xdr:to>
    <xdr:pic>
      <xdr:nvPicPr>
        <xdr:cNvPr id="2" name="Picture 1">
          <a:extLst>
            <a:ext uri="{FF2B5EF4-FFF2-40B4-BE49-F238E27FC236}">
              <a16:creationId xmlns:a16="http://schemas.microsoft.com/office/drawing/2014/main" id="{BEFF7788-24DE-458E-95BE-CDD25086D1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38125"/>
          <a:ext cx="1514474" cy="1514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1</xdr:row>
      <xdr:rowOff>66675</xdr:rowOff>
    </xdr:from>
    <xdr:to>
      <xdr:col>2</xdr:col>
      <xdr:colOff>1647824</xdr:colOff>
      <xdr:row>8</xdr:row>
      <xdr:rowOff>142874</xdr:rowOff>
    </xdr:to>
    <xdr:pic>
      <xdr:nvPicPr>
        <xdr:cNvPr id="2" name="Picture 1">
          <a:extLst>
            <a:ext uri="{FF2B5EF4-FFF2-40B4-BE49-F238E27FC236}">
              <a16:creationId xmlns:a16="http://schemas.microsoft.com/office/drawing/2014/main" id="{D8ABE5C4-A308-42C6-9D09-7BBB6B7A7F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150" y="266700"/>
          <a:ext cx="1514474" cy="1514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455084</xdr:colOff>
      <xdr:row>1</xdr:row>
      <xdr:rowOff>84667</xdr:rowOff>
    </xdr:from>
    <xdr:to>
      <xdr:col>1</xdr:col>
      <xdr:colOff>1091141</xdr:colOff>
      <xdr:row>8</xdr:row>
      <xdr:rowOff>149224</xdr:rowOff>
    </xdr:to>
    <xdr:pic>
      <xdr:nvPicPr>
        <xdr:cNvPr id="2" name="Picture 1">
          <a:extLst>
            <a:ext uri="{FF2B5EF4-FFF2-40B4-BE49-F238E27FC236}">
              <a16:creationId xmlns:a16="http://schemas.microsoft.com/office/drawing/2014/main" id="{9EB8EE55-3999-4681-BA79-C6B590F665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084" y="285750"/>
          <a:ext cx="1514474" cy="1514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539749</xdr:colOff>
      <xdr:row>1</xdr:row>
      <xdr:rowOff>10583</xdr:rowOff>
    </xdr:from>
    <xdr:to>
      <xdr:col>1</xdr:col>
      <xdr:colOff>1175806</xdr:colOff>
      <xdr:row>8</xdr:row>
      <xdr:rowOff>75140</xdr:rowOff>
    </xdr:to>
    <xdr:pic>
      <xdr:nvPicPr>
        <xdr:cNvPr id="2" name="Picture 1">
          <a:extLst>
            <a:ext uri="{FF2B5EF4-FFF2-40B4-BE49-F238E27FC236}">
              <a16:creationId xmlns:a16="http://schemas.microsoft.com/office/drawing/2014/main" id="{196FFBFE-60A7-441C-A83B-0894CB374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749" y="211666"/>
          <a:ext cx="1514474" cy="15144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550333</xdr:colOff>
      <xdr:row>1</xdr:row>
      <xdr:rowOff>52917</xdr:rowOff>
    </xdr:from>
    <xdr:to>
      <xdr:col>1</xdr:col>
      <xdr:colOff>1186390</xdr:colOff>
      <xdr:row>8</xdr:row>
      <xdr:rowOff>117474</xdr:rowOff>
    </xdr:to>
    <xdr:pic>
      <xdr:nvPicPr>
        <xdr:cNvPr id="2" name="Picture 1">
          <a:extLst>
            <a:ext uri="{FF2B5EF4-FFF2-40B4-BE49-F238E27FC236}">
              <a16:creationId xmlns:a16="http://schemas.microsoft.com/office/drawing/2014/main" id="{A4BFFC61-18D9-4310-99B3-120BE03FC7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333" y="254000"/>
          <a:ext cx="1514474" cy="15144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268941</xdr:colOff>
      <xdr:row>1</xdr:row>
      <xdr:rowOff>67235</xdr:rowOff>
    </xdr:from>
    <xdr:to>
      <xdr:col>0</xdr:col>
      <xdr:colOff>1783415</xdr:colOff>
      <xdr:row>8</xdr:row>
      <xdr:rowOff>136150</xdr:rowOff>
    </xdr:to>
    <xdr:pic>
      <xdr:nvPicPr>
        <xdr:cNvPr id="2" name="Picture 1">
          <a:extLst>
            <a:ext uri="{FF2B5EF4-FFF2-40B4-BE49-F238E27FC236}">
              <a16:creationId xmlns:a16="http://schemas.microsoft.com/office/drawing/2014/main" id="{87D08C2C-7B65-4D98-8A5E-236708DC8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268941"/>
          <a:ext cx="1514474" cy="15144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533400</xdr:colOff>
      <xdr:row>0</xdr:row>
      <xdr:rowOff>171450</xdr:rowOff>
    </xdr:from>
    <xdr:to>
      <xdr:col>0</xdr:col>
      <xdr:colOff>2047874</xdr:colOff>
      <xdr:row>8</xdr:row>
      <xdr:rowOff>114299</xdr:rowOff>
    </xdr:to>
    <xdr:pic>
      <xdr:nvPicPr>
        <xdr:cNvPr id="2" name="Picture 1">
          <a:extLst>
            <a:ext uri="{FF2B5EF4-FFF2-40B4-BE49-F238E27FC236}">
              <a16:creationId xmlns:a16="http://schemas.microsoft.com/office/drawing/2014/main" id="{117E688A-F571-4473-AC79-26AE5B6BB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171450"/>
          <a:ext cx="1514474" cy="15144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1</xdr:row>
      <xdr:rowOff>0</xdr:rowOff>
    </xdr:from>
    <xdr:to>
      <xdr:col>0</xdr:col>
      <xdr:colOff>1838324</xdr:colOff>
      <xdr:row>8</xdr:row>
      <xdr:rowOff>133349</xdr:rowOff>
    </xdr:to>
    <xdr:pic>
      <xdr:nvPicPr>
        <xdr:cNvPr id="2" name="Picture 1">
          <a:extLst>
            <a:ext uri="{FF2B5EF4-FFF2-40B4-BE49-F238E27FC236}">
              <a16:creationId xmlns:a16="http://schemas.microsoft.com/office/drawing/2014/main" id="{8E423851-DAF4-4302-8A25-960F8CE66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90500"/>
          <a:ext cx="1514474" cy="15144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285750</xdr:colOff>
      <xdr:row>1</xdr:row>
      <xdr:rowOff>57150</xdr:rowOff>
    </xdr:from>
    <xdr:to>
      <xdr:col>0</xdr:col>
      <xdr:colOff>1800224</xdr:colOff>
      <xdr:row>8</xdr:row>
      <xdr:rowOff>133349</xdr:rowOff>
    </xdr:to>
    <xdr:pic>
      <xdr:nvPicPr>
        <xdr:cNvPr id="2" name="Picture 1">
          <a:extLst>
            <a:ext uri="{FF2B5EF4-FFF2-40B4-BE49-F238E27FC236}">
              <a16:creationId xmlns:a16="http://schemas.microsoft.com/office/drawing/2014/main" id="{386FB9C4-4BE3-473C-9CF9-6F27F9568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57175"/>
          <a:ext cx="1514474" cy="15144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taxguru.in/custom-duty/effective-rates-of-customs-duty-and-igst-for-goods-imported-into-india.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47"/>
  <sheetViews>
    <sheetView workbookViewId="0">
      <selection activeCell="C20" sqref="C20"/>
    </sheetView>
  </sheetViews>
  <sheetFormatPr defaultColWidth="17.33203125" defaultRowHeight="13.8" x14ac:dyDescent="0.25"/>
  <cols>
    <col min="1" max="1" width="5.5546875" style="178" customWidth="1"/>
    <col min="2" max="2" width="17.33203125" style="178"/>
    <col min="3" max="3" width="28.88671875" style="178" customWidth="1"/>
    <col min="4" max="4" width="17.33203125" style="177"/>
    <col min="5" max="16384" width="17.33203125" style="178"/>
  </cols>
  <sheetData>
    <row r="2" spans="1:8" ht="18" x14ac:dyDescent="0.35">
      <c r="D2" s="221" t="s">
        <v>454</v>
      </c>
      <c r="E2" s="222"/>
      <c r="F2" s="222"/>
      <c r="G2" s="222"/>
      <c r="H2" s="222"/>
    </row>
    <row r="3" spans="1:8" x14ac:dyDescent="0.25">
      <c r="D3" s="239" t="s">
        <v>471</v>
      </c>
      <c r="E3" s="239"/>
      <c r="F3" s="239"/>
      <c r="G3" s="239"/>
      <c r="H3" s="239"/>
    </row>
    <row r="4" spans="1:8" x14ac:dyDescent="0.25">
      <c r="D4" s="239"/>
      <c r="E4" s="239"/>
      <c r="F4" s="239"/>
      <c r="G4" s="239"/>
      <c r="H4" s="239"/>
    </row>
    <row r="5" spans="1:8" x14ac:dyDescent="0.25">
      <c r="D5" s="239"/>
      <c r="E5" s="239"/>
      <c r="F5" s="239"/>
      <c r="G5" s="239"/>
      <c r="H5" s="239"/>
    </row>
    <row r="6" spans="1:8" x14ac:dyDescent="0.25">
      <c r="D6" s="239"/>
      <c r="E6" s="239"/>
      <c r="F6" s="239"/>
      <c r="G6" s="239"/>
      <c r="H6" s="239"/>
    </row>
    <row r="7" spans="1:8" x14ac:dyDescent="0.25">
      <c r="D7" s="239"/>
      <c r="E7" s="239"/>
      <c r="F7" s="239"/>
      <c r="G7" s="239"/>
      <c r="H7" s="239"/>
    </row>
    <row r="8" spans="1:8" x14ac:dyDescent="0.25">
      <c r="D8" s="239"/>
      <c r="E8" s="239"/>
      <c r="F8" s="239"/>
      <c r="G8" s="239"/>
      <c r="H8" s="239"/>
    </row>
    <row r="9" spans="1:8" x14ac:dyDescent="0.25">
      <c r="D9" s="239"/>
      <c r="E9" s="239"/>
      <c r="F9" s="239"/>
      <c r="G9" s="239"/>
      <c r="H9" s="239"/>
    </row>
    <row r="11" spans="1:8" ht="20.399999999999999" x14ac:dyDescent="0.25">
      <c r="A11" s="240" t="s">
        <v>395</v>
      </c>
      <c r="B11" s="240"/>
      <c r="C11" s="240"/>
    </row>
    <row r="13" spans="1:8" x14ac:dyDescent="0.25">
      <c r="A13" s="178">
        <v>1</v>
      </c>
      <c r="B13" s="245" t="s">
        <v>419</v>
      </c>
      <c r="C13" s="245"/>
      <c r="D13" s="245"/>
      <c r="E13" s="245"/>
      <c r="F13" s="245"/>
      <c r="G13" s="245"/>
    </row>
    <row r="14" spans="1:8" x14ac:dyDescent="0.25">
      <c r="A14" s="178">
        <v>2</v>
      </c>
      <c r="B14" s="245" t="s">
        <v>420</v>
      </c>
      <c r="C14" s="245"/>
      <c r="D14" s="245"/>
      <c r="E14" s="245"/>
      <c r="F14" s="245"/>
      <c r="G14" s="245"/>
    </row>
    <row r="15" spans="1:8" x14ac:dyDescent="0.25">
      <c r="A15" s="178">
        <v>3</v>
      </c>
      <c r="B15" s="245" t="s">
        <v>421</v>
      </c>
      <c r="C15" s="245"/>
      <c r="D15" s="245"/>
      <c r="E15" s="245"/>
      <c r="F15" s="245"/>
      <c r="G15" s="245"/>
    </row>
    <row r="16" spans="1:8" x14ac:dyDescent="0.25">
      <c r="A16" s="178">
        <v>4</v>
      </c>
      <c r="B16" s="246" t="s">
        <v>422</v>
      </c>
      <c r="C16" s="246"/>
      <c r="D16" s="246"/>
      <c r="E16" s="246"/>
      <c r="F16" s="246"/>
      <c r="G16" s="246"/>
    </row>
    <row r="17" spans="1:9" ht="14.4" thickBot="1" x14ac:dyDescent="0.3">
      <c r="B17" s="179"/>
      <c r="C17" s="179"/>
      <c r="D17" s="179"/>
      <c r="E17" s="179"/>
      <c r="F17" s="179"/>
      <c r="G17" s="179"/>
    </row>
    <row r="18" spans="1:9" ht="14.4" thickBot="1" x14ac:dyDescent="0.3">
      <c r="B18" s="188" t="s">
        <v>396</v>
      </c>
      <c r="C18" s="189" t="s">
        <v>397</v>
      </c>
      <c r="D18" s="241" t="s">
        <v>398</v>
      </c>
      <c r="E18" s="241"/>
      <c r="F18" s="241"/>
      <c r="G18" s="241"/>
      <c r="H18" s="242"/>
    </row>
    <row r="19" spans="1:9" x14ac:dyDescent="0.25">
      <c r="B19" s="186" t="s">
        <v>399</v>
      </c>
      <c r="C19" s="187" t="s">
        <v>427</v>
      </c>
      <c r="D19" s="243" t="s">
        <v>400</v>
      </c>
      <c r="E19" s="243"/>
      <c r="F19" s="243"/>
      <c r="G19" s="243"/>
      <c r="H19" s="243"/>
    </row>
    <row r="20" spans="1:9" x14ac:dyDescent="0.25">
      <c r="B20" s="184" t="s">
        <v>401</v>
      </c>
      <c r="C20" s="185" t="s">
        <v>402</v>
      </c>
      <c r="D20" s="244" t="s">
        <v>403</v>
      </c>
      <c r="E20" s="244"/>
      <c r="F20" s="244"/>
      <c r="G20" s="244"/>
      <c r="H20" s="244"/>
    </row>
    <row r="21" spans="1:9" x14ac:dyDescent="0.25">
      <c r="B21" s="184" t="s">
        <v>404</v>
      </c>
      <c r="C21" s="185" t="s">
        <v>428</v>
      </c>
      <c r="D21" s="244" t="s">
        <v>405</v>
      </c>
      <c r="E21" s="244"/>
      <c r="F21" s="244"/>
      <c r="G21" s="244"/>
      <c r="H21" s="244"/>
    </row>
    <row r="22" spans="1:9" x14ac:dyDescent="0.25">
      <c r="B22" s="184" t="s">
        <v>406</v>
      </c>
      <c r="C22" s="185" t="s">
        <v>244</v>
      </c>
      <c r="D22" s="244" t="s">
        <v>407</v>
      </c>
      <c r="E22" s="244"/>
      <c r="F22" s="244"/>
      <c r="G22" s="244"/>
      <c r="H22" s="244"/>
    </row>
    <row r="23" spans="1:9" x14ac:dyDescent="0.25">
      <c r="B23" s="184" t="s">
        <v>408</v>
      </c>
      <c r="C23" s="185" t="s">
        <v>409</v>
      </c>
      <c r="D23" s="244" t="s">
        <v>410</v>
      </c>
      <c r="E23" s="244"/>
      <c r="F23" s="244"/>
      <c r="G23" s="244"/>
      <c r="H23" s="244"/>
    </row>
    <row r="24" spans="1:9" x14ac:dyDescent="0.25">
      <c r="B24" s="184" t="s">
        <v>411</v>
      </c>
      <c r="C24" s="185" t="s">
        <v>412</v>
      </c>
      <c r="D24" s="244" t="s">
        <v>413</v>
      </c>
      <c r="E24" s="244"/>
      <c r="F24" s="244"/>
      <c r="G24" s="244"/>
      <c r="H24" s="244"/>
    </row>
    <row r="25" spans="1:9" x14ac:dyDescent="0.25">
      <c r="B25" s="184" t="s">
        <v>411</v>
      </c>
      <c r="C25" s="185" t="s">
        <v>414</v>
      </c>
      <c r="D25" s="244" t="s">
        <v>415</v>
      </c>
      <c r="E25" s="244"/>
      <c r="F25" s="244"/>
      <c r="G25" s="244"/>
      <c r="H25" s="244"/>
    </row>
    <row r="26" spans="1:9" x14ac:dyDescent="0.25">
      <c r="B26" s="184" t="s">
        <v>411</v>
      </c>
      <c r="C26" s="185" t="s">
        <v>416</v>
      </c>
      <c r="D26" s="244" t="s">
        <v>417</v>
      </c>
      <c r="E26" s="244"/>
      <c r="F26" s="244"/>
      <c r="G26" s="244"/>
      <c r="H26" s="244"/>
    </row>
    <row r="27" spans="1:9" x14ac:dyDescent="0.25">
      <c r="B27" s="180"/>
      <c r="C27" s="181"/>
      <c r="D27" s="182"/>
      <c r="F27" s="179"/>
      <c r="G27" s="179"/>
    </row>
    <row r="28" spans="1:9" x14ac:dyDescent="0.25">
      <c r="A28" s="178">
        <v>5</v>
      </c>
      <c r="B28" s="245" t="s">
        <v>424</v>
      </c>
      <c r="C28" s="245"/>
      <c r="D28" s="245"/>
      <c r="E28" s="245"/>
      <c r="F28" s="245"/>
      <c r="G28" s="245"/>
    </row>
    <row r="29" spans="1:9" ht="14.4" thickBot="1" x14ac:dyDescent="0.3">
      <c r="B29" s="183"/>
      <c r="C29" s="183"/>
      <c r="D29" s="183"/>
      <c r="E29" s="183"/>
      <c r="F29" s="183"/>
      <c r="G29" s="183"/>
    </row>
    <row r="30" spans="1:9" ht="28.2" thickBot="1" x14ac:dyDescent="0.3">
      <c r="B30" s="248" t="s">
        <v>9</v>
      </c>
      <c r="C30" s="249"/>
      <c r="D30" s="190" t="s">
        <v>418</v>
      </c>
      <c r="E30" s="190" t="s">
        <v>0</v>
      </c>
      <c r="F30" s="190" t="s">
        <v>425</v>
      </c>
      <c r="G30" s="190" t="s">
        <v>426</v>
      </c>
      <c r="H30" s="190" t="s">
        <v>102</v>
      </c>
      <c r="I30" s="191" t="s">
        <v>20</v>
      </c>
    </row>
    <row r="31" spans="1:9" x14ac:dyDescent="0.25">
      <c r="B31" s="250" t="s">
        <v>429</v>
      </c>
      <c r="C31" s="250"/>
      <c r="D31" s="192" t="s">
        <v>434</v>
      </c>
      <c r="E31" s="192" t="s">
        <v>437</v>
      </c>
      <c r="F31" s="192" t="s">
        <v>438</v>
      </c>
      <c r="G31" s="192" t="s">
        <v>439</v>
      </c>
      <c r="H31" s="192" t="s">
        <v>440</v>
      </c>
      <c r="I31" s="192" t="s">
        <v>441</v>
      </c>
    </row>
    <row r="32" spans="1:9" x14ac:dyDescent="0.25">
      <c r="B32" s="251" t="s">
        <v>430</v>
      </c>
      <c r="C32" s="251"/>
      <c r="D32" s="192" t="s">
        <v>434</v>
      </c>
      <c r="E32" s="193" t="s">
        <v>442</v>
      </c>
      <c r="F32" s="193" t="s">
        <v>442</v>
      </c>
      <c r="G32" s="193" t="s">
        <v>442</v>
      </c>
      <c r="H32" s="193" t="s">
        <v>442</v>
      </c>
      <c r="I32" s="193" t="s">
        <v>310</v>
      </c>
    </row>
    <row r="33" spans="1:12" x14ac:dyDescent="0.25">
      <c r="B33" s="251" t="s">
        <v>431</v>
      </c>
      <c r="C33" s="251"/>
      <c r="D33" s="192" t="s">
        <v>434</v>
      </c>
      <c r="E33" s="193" t="s">
        <v>443</v>
      </c>
      <c r="F33" s="193" t="s">
        <v>443</v>
      </c>
      <c r="G33" s="193" t="s">
        <v>443</v>
      </c>
      <c r="H33" s="193" t="s">
        <v>443</v>
      </c>
      <c r="I33" s="193" t="s">
        <v>310</v>
      </c>
    </row>
    <row r="34" spans="1:12" x14ac:dyDescent="0.25">
      <c r="B34" s="251" t="s">
        <v>432</v>
      </c>
      <c r="C34" s="251"/>
      <c r="D34" s="193" t="s">
        <v>435</v>
      </c>
      <c r="E34" s="193" t="s">
        <v>435</v>
      </c>
      <c r="F34" s="193" t="s">
        <v>435</v>
      </c>
      <c r="G34" s="193" t="s">
        <v>435</v>
      </c>
      <c r="H34" s="193" t="s">
        <v>435</v>
      </c>
      <c r="I34" s="193" t="s">
        <v>435</v>
      </c>
    </row>
    <row r="35" spans="1:12" x14ac:dyDescent="0.25">
      <c r="B35" s="251" t="s">
        <v>433</v>
      </c>
      <c r="C35" s="251"/>
      <c r="D35" s="193" t="s">
        <v>436</v>
      </c>
      <c r="E35" s="193" t="s">
        <v>436</v>
      </c>
      <c r="F35" s="193" t="s">
        <v>436</v>
      </c>
      <c r="G35" s="193" t="s">
        <v>436</v>
      </c>
      <c r="H35" s="193" t="s">
        <v>436</v>
      </c>
      <c r="I35" s="193" t="s">
        <v>436</v>
      </c>
    </row>
    <row r="36" spans="1:12" x14ac:dyDescent="0.25">
      <c r="B36" s="183"/>
      <c r="C36" s="183"/>
      <c r="D36" s="183"/>
      <c r="E36" s="183"/>
      <c r="F36" s="183"/>
      <c r="G36" s="183"/>
    </row>
    <row r="37" spans="1:12" x14ac:dyDescent="0.25">
      <c r="A37" s="178">
        <v>6</v>
      </c>
      <c r="B37" s="245" t="s">
        <v>444</v>
      </c>
      <c r="C37" s="245"/>
      <c r="D37" s="245"/>
      <c r="E37" s="245"/>
      <c r="F37" s="245"/>
      <c r="G37" s="245"/>
    </row>
    <row r="38" spans="1:12" x14ac:dyDescent="0.25">
      <c r="A38" s="178">
        <v>7</v>
      </c>
      <c r="B38" s="245" t="s">
        <v>445</v>
      </c>
      <c r="C38" s="245"/>
      <c r="D38" s="245"/>
      <c r="E38" s="245"/>
      <c r="F38" s="245"/>
      <c r="G38" s="245"/>
      <c r="H38" s="245"/>
      <c r="I38" s="245"/>
      <c r="J38" s="245"/>
      <c r="K38" s="245"/>
      <c r="L38" s="245"/>
    </row>
    <row r="39" spans="1:12" x14ac:dyDescent="0.25">
      <c r="A39" s="178">
        <v>8</v>
      </c>
      <c r="B39" s="245" t="s">
        <v>423</v>
      </c>
      <c r="C39" s="245"/>
      <c r="D39" s="245"/>
      <c r="E39" s="245"/>
      <c r="F39" s="245"/>
      <c r="G39" s="245"/>
      <c r="H39" s="245"/>
      <c r="I39" s="245"/>
      <c r="J39" s="245"/>
      <c r="K39" s="245"/>
      <c r="L39" s="245"/>
    </row>
    <row r="40" spans="1:12" x14ac:dyDescent="0.25">
      <c r="B40" s="245"/>
      <c r="C40" s="245"/>
      <c r="D40" s="245"/>
      <c r="E40" s="245"/>
      <c r="F40" s="245"/>
      <c r="G40" s="245"/>
    </row>
    <row r="41" spans="1:12" x14ac:dyDescent="0.25">
      <c r="B41" s="245"/>
      <c r="C41" s="245"/>
      <c r="D41" s="245"/>
      <c r="E41" s="245"/>
      <c r="F41" s="245"/>
      <c r="G41" s="245"/>
    </row>
    <row r="42" spans="1:12" x14ac:dyDescent="0.25">
      <c r="B42" s="245"/>
      <c r="C42" s="245"/>
      <c r="D42" s="245"/>
      <c r="E42" s="245"/>
      <c r="F42" s="245"/>
      <c r="G42" s="245"/>
    </row>
    <row r="43" spans="1:12" ht="20.399999999999999" x14ac:dyDescent="0.25">
      <c r="A43" s="240" t="s">
        <v>446</v>
      </c>
      <c r="B43" s="240"/>
      <c r="C43" s="240"/>
    </row>
    <row r="44" spans="1:12" x14ac:dyDescent="0.25">
      <c r="A44" s="178">
        <v>1</v>
      </c>
      <c r="B44" s="245" t="s">
        <v>447</v>
      </c>
      <c r="C44" s="245"/>
      <c r="D44" s="245"/>
      <c r="E44" s="245"/>
      <c r="F44" s="245"/>
      <c r="G44" s="245"/>
      <c r="H44" s="245"/>
      <c r="I44" s="245"/>
    </row>
    <row r="45" spans="1:12" x14ac:dyDescent="0.25">
      <c r="A45" s="178">
        <v>2</v>
      </c>
      <c r="B45" s="247" t="s">
        <v>448</v>
      </c>
      <c r="C45" s="247"/>
      <c r="D45" s="247"/>
      <c r="E45" s="247"/>
      <c r="F45" s="247"/>
      <c r="G45" s="247"/>
      <c r="H45" s="247"/>
      <c r="I45" s="247"/>
    </row>
    <row r="46" spans="1:12" ht="30" customHeight="1" x14ac:dyDescent="0.25">
      <c r="A46" s="194">
        <v>3</v>
      </c>
      <c r="B46" s="246" t="s">
        <v>450</v>
      </c>
      <c r="C46" s="246"/>
      <c r="D46" s="246"/>
      <c r="E46" s="246"/>
      <c r="F46" s="246"/>
      <c r="G46" s="246"/>
      <c r="H46" s="246"/>
      <c r="I46" s="246"/>
    </row>
    <row r="47" spans="1:12" x14ac:dyDescent="0.25">
      <c r="A47" s="178">
        <v>4</v>
      </c>
      <c r="B47" s="246" t="s">
        <v>449</v>
      </c>
      <c r="C47" s="246"/>
      <c r="D47" s="246"/>
      <c r="E47" s="246"/>
      <c r="F47" s="246"/>
      <c r="G47" s="246"/>
      <c r="H47" s="246"/>
      <c r="I47" s="246"/>
    </row>
  </sheetData>
  <sheetProtection password="E1E1" sheet="1" objects="1" scenarios="1"/>
  <mergeCells count="34">
    <mergeCell ref="B47:I47"/>
    <mergeCell ref="B41:G41"/>
    <mergeCell ref="B42:G42"/>
    <mergeCell ref="B28:G28"/>
    <mergeCell ref="B37:G37"/>
    <mergeCell ref="B30:C30"/>
    <mergeCell ref="B31:C31"/>
    <mergeCell ref="B32:C32"/>
    <mergeCell ref="B33:C33"/>
    <mergeCell ref="B34:C34"/>
    <mergeCell ref="B35:C35"/>
    <mergeCell ref="B38:G38"/>
    <mergeCell ref="B40:G40"/>
    <mergeCell ref="A43:C43"/>
    <mergeCell ref="B46:I46"/>
    <mergeCell ref="B44:I44"/>
    <mergeCell ref="B45:I45"/>
    <mergeCell ref="D25:H25"/>
    <mergeCell ref="D26:H26"/>
    <mergeCell ref="B14:G14"/>
    <mergeCell ref="B15:G15"/>
    <mergeCell ref="B39:L39"/>
    <mergeCell ref="H38:L38"/>
    <mergeCell ref="D21:H21"/>
    <mergeCell ref="D22:H22"/>
    <mergeCell ref="D23:H23"/>
    <mergeCell ref="D24:H24"/>
    <mergeCell ref="D3:H9"/>
    <mergeCell ref="A11:C11"/>
    <mergeCell ref="D18:H18"/>
    <mergeCell ref="D19:H19"/>
    <mergeCell ref="D20:H20"/>
    <mergeCell ref="B13:G13"/>
    <mergeCell ref="B16:G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V321"/>
  <sheetViews>
    <sheetView topLeftCell="A292" zoomScaleNormal="100" workbookViewId="0">
      <selection activeCell="C292" sqref="C292"/>
    </sheetView>
  </sheetViews>
  <sheetFormatPr defaultColWidth="9.109375" defaultRowHeight="15.6" x14ac:dyDescent="0.3"/>
  <cols>
    <col min="1" max="1" width="38.44140625" style="13" customWidth="1"/>
    <col min="2" max="2" width="19.44140625" style="18" customWidth="1"/>
    <col min="3" max="6" width="14.6640625" style="13" customWidth="1"/>
    <col min="7" max="7" width="11.5546875" style="13" customWidth="1"/>
    <col min="8" max="8" width="14" style="13" customWidth="1"/>
    <col min="9" max="9" width="12.109375" style="13" customWidth="1"/>
    <col min="10" max="10" width="31.33203125" style="13" customWidth="1"/>
    <col min="11" max="11" width="16.109375" style="13" bestFit="1" customWidth="1"/>
    <col min="12" max="12" width="12.6640625" style="13" customWidth="1"/>
    <col min="13" max="13" width="15.33203125" style="13" customWidth="1"/>
    <col min="14" max="15" width="11.5546875" style="13" customWidth="1"/>
    <col min="16" max="16" width="16.109375" style="13" bestFit="1" customWidth="1"/>
    <col min="17" max="17" width="9.109375" style="13"/>
    <col min="18" max="18" width="12.44140625" style="13" customWidth="1"/>
    <col min="19" max="19" width="9.109375" style="13"/>
    <col min="20" max="20" width="10.88671875" style="13" customWidth="1"/>
    <col min="21" max="21" width="12" style="13" customWidth="1"/>
    <col min="22" max="16384" width="9.109375" style="13"/>
  </cols>
  <sheetData>
    <row r="1" spans="1:6" s="64" customFormat="1" x14ac:dyDescent="0.3">
      <c r="B1" s="18"/>
    </row>
    <row r="2" spans="1:6" s="64" customFormat="1" ht="18" x14ac:dyDescent="0.35">
      <c r="B2" s="221" t="s">
        <v>454</v>
      </c>
      <c r="C2" s="222"/>
      <c r="D2" s="222"/>
      <c r="E2" s="222"/>
      <c r="F2" s="222"/>
    </row>
    <row r="3" spans="1:6" s="64" customFormat="1" ht="15.75" customHeight="1" x14ac:dyDescent="0.3">
      <c r="B3" s="239" t="s">
        <v>471</v>
      </c>
      <c r="C3" s="239"/>
      <c r="D3" s="239"/>
      <c r="E3" s="239"/>
      <c r="F3" s="239"/>
    </row>
    <row r="4" spans="1:6" s="64" customFormat="1" ht="15.75" customHeight="1" x14ac:dyDescent="0.3">
      <c r="B4" s="239"/>
      <c r="C4" s="239"/>
      <c r="D4" s="239"/>
      <c r="E4" s="239"/>
      <c r="F4" s="239"/>
    </row>
    <row r="5" spans="1:6" s="64" customFormat="1" ht="15.75" customHeight="1" x14ac:dyDescent="0.3">
      <c r="B5" s="239"/>
      <c r="C5" s="239"/>
      <c r="D5" s="239"/>
      <c r="E5" s="239"/>
      <c r="F5" s="239"/>
    </row>
    <row r="6" spans="1:6" s="64" customFormat="1" ht="15.75" customHeight="1" x14ac:dyDescent="0.3">
      <c r="B6" s="239"/>
      <c r="C6" s="239"/>
      <c r="D6" s="239"/>
      <c r="E6" s="239"/>
      <c r="F6" s="239"/>
    </row>
    <row r="7" spans="1:6" s="64" customFormat="1" ht="15.75" customHeight="1" x14ac:dyDescent="0.3">
      <c r="B7" s="239"/>
      <c r="C7" s="239"/>
      <c r="D7" s="239"/>
      <c r="E7" s="239"/>
      <c r="F7" s="239"/>
    </row>
    <row r="8" spans="1:6" s="64" customFormat="1" ht="15.75" customHeight="1" x14ac:dyDescent="0.3">
      <c r="B8" s="239"/>
      <c r="C8" s="239"/>
      <c r="D8" s="239"/>
      <c r="E8" s="239"/>
      <c r="F8" s="239"/>
    </row>
    <row r="9" spans="1:6" s="64" customFormat="1" ht="15.75" customHeight="1" x14ac:dyDescent="0.3">
      <c r="B9" s="239"/>
      <c r="C9" s="239"/>
      <c r="D9" s="239"/>
      <c r="E9" s="239"/>
      <c r="F9" s="239"/>
    </row>
    <row r="10" spans="1:6" s="64" customFormat="1" x14ac:dyDescent="0.3">
      <c r="B10" s="18"/>
    </row>
    <row r="11" spans="1:6" s="64" customFormat="1" x14ac:dyDescent="0.3">
      <c r="B11" s="18"/>
    </row>
    <row r="12" spans="1:6" s="64" customFormat="1" ht="20.399999999999999" x14ac:dyDescent="0.3">
      <c r="A12" s="358" t="s">
        <v>476</v>
      </c>
      <c r="B12" s="359"/>
      <c r="C12" s="359"/>
      <c r="D12" s="359"/>
      <c r="E12" s="359"/>
      <c r="F12" s="360"/>
    </row>
    <row r="13" spans="1:6" s="64" customFormat="1" x14ac:dyDescent="0.3">
      <c r="A13" s="234" t="s">
        <v>9</v>
      </c>
      <c r="B13" s="166" t="s">
        <v>88</v>
      </c>
      <c r="C13" s="166" t="s">
        <v>10</v>
      </c>
      <c r="D13" s="166" t="s">
        <v>11</v>
      </c>
      <c r="E13" s="166" t="s">
        <v>12</v>
      </c>
      <c r="F13" s="166" t="s">
        <v>1</v>
      </c>
    </row>
    <row r="14" spans="1:6" s="64" customFormat="1" x14ac:dyDescent="0.3">
      <c r="A14" s="168" t="s">
        <v>0</v>
      </c>
      <c r="B14" s="25"/>
      <c r="C14" s="25"/>
      <c r="D14" s="25"/>
      <c r="E14" s="25"/>
      <c r="F14" s="25"/>
    </row>
    <row r="15" spans="1:6" s="64" customFormat="1" x14ac:dyDescent="0.3">
      <c r="A15" s="168" t="s">
        <v>41</v>
      </c>
      <c r="B15" s="25"/>
      <c r="C15" s="25"/>
      <c r="D15" s="25"/>
      <c r="E15" s="25"/>
      <c r="F15" s="25"/>
    </row>
    <row r="16" spans="1:6" s="64" customFormat="1" x14ac:dyDescent="0.3">
      <c r="A16" s="168" t="s">
        <v>42</v>
      </c>
      <c r="B16" s="25"/>
      <c r="C16" s="25"/>
      <c r="D16" s="25"/>
      <c r="E16" s="25"/>
      <c r="F16" s="25"/>
    </row>
    <row r="17" spans="1:13" s="64" customFormat="1" x14ac:dyDescent="0.3">
      <c r="A17" s="168" t="s">
        <v>43</v>
      </c>
      <c r="B17" s="25"/>
      <c r="C17" s="25"/>
      <c r="D17" s="155"/>
      <c r="E17" s="155"/>
      <c r="F17" s="25"/>
    </row>
    <row r="18" spans="1:13" s="64" customFormat="1" x14ac:dyDescent="0.3">
      <c r="A18" s="168" t="s">
        <v>247</v>
      </c>
      <c r="B18" s="25"/>
      <c r="C18" s="25"/>
      <c r="D18" s="25"/>
      <c r="E18" s="25"/>
      <c r="F18" s="25"/>
    </row>
    <row r="19" spans="1:13" s="64" customFormat="1" x14ac:dyDescent="0.3">
      <c r="A19" s="168" t="s">
        <v>25</v>
      </c>
      <c r="B19" s="25"/>
      <c r="C19" s="155"/>
      <c r="D19" s="155"/>
      <c r="E19" s="155"/>
      <c r="F19" s="155"/>
    </row>
    <row r="20" spans="1:13" s="64" customFormat="1" x14ac:dyDescent="0.3">
      <c r="A20" s="168" t="s">
        <v>44</v>
      </c>
      <c r="B20" s="25"/>
      <c r="C20" s="155"/>
      <c r="D20" s="155"/>
      <c r="E20" s="155"/>
      <c r="F20" s="155"/>
    </row>
    <row r="21" spans="1:13" s="64" customFormat="1" x14ac:dyDescent="0.3">
      <c r="A21" s="168" t="s">
        <v>45</v>
      </c>
      <c r="B21" s="25"/>
      <c r="C21" s="155"/>
      <c r="D21" s="155"/>
      <c r="E21" s="155"/>
      <c r="F21" s="155"/>
    </row>
    <row r="22" spans="1:13" s="64" customFormat="1" x14ac:dyDescent="0.3">
      <c r="A22" s="168" t="s">
        <v>46</v>
      </c>
      <c r="B22" s="25"/>
      <c r="C22" s="25"/>
      <c r="D22" s="25"/>
      <c r="E22" s="25"/>
      <c r="F22" s="25"/>
    </row>
    <row r="23" spans="1:13" s="64" customFormat="1" x14ac:dyDescent="0.3">
      <c r="A23" s="168" t="s">
        <v>47</v>
      </c>
      <c r="B23" s="25"/>
      <c r="C23" s="25"/>
      <c r="D23" s="25"/>
      <c r="E23" s="25"/>
      <c r="F23" s="25"/>
    </row>
    <row r="24" spans="1:13" s="64" customFormat="1" x14ac:dyDescent="0.3">
      <c r="A24" s="169" t="s">
        <v>3</v>
      </c>
      <c r="B24" s="204">
        <f>SUM(B14:B22)-B23</f>
        <v>0</v>
      </c>
      <c r="C24" s="204">
        <f>SUM(C14:C22)-C23</f>
        <v>0</v>
      </c>
      <c r="D24" s="204">
        <f>SUM(D14:D22)-D23</f>
        <v>0</v>
      </c>
      <c r="E24" s="204">
        <f>SUM(E14:E22)-E23</f>
        <v>0</v>
      </c>
      <c r="F24" s="204">
        <f>SUM(F14:F22)-F23</f>
        <v>0</v>
      </c>
    </row>
    <row r="25" spans="1:13" s="64" customFormat="1" ht="31.2" x14ac:dyDescent="0.3">
      <c r="A25" s="230" t="s">
        <v>61</v>
      </c>
      <c r="B25" s="234" t="s">
        <v>62</v>
      </c>
      <c r="C25" s="167" t="s">
        <v>63</v>
      </c>
      <c r="D25" s="167" t="s">
        <v>64</v>
      </c>
      <c r="E25" s="167" t="s">
        <v>65</v>
      </c>
      <c r="F25" s="167" t="s">
        <v>66</v>
      </c>
      <c r="G25" s="167" t="s">
        <v>67</v>
      </c>
      <c r="H25" s="167" t="s">
        <v>68</v>
      </c>
      <c r="I25" s="167" t="s">
        <v>69</v>
      </c>
      <c r="J25" s="167" t="s">
        <v>70</v>
      </c>
      <c r="K25" s="167" t="s">
        <v>71</v>
      </c>
      <c r="L25" s="167" t="s">
        <v>72</v>
      </c>
      <c r="M25" s="234" t="s">
        <v>73</v>
      </c>
    </row>
    <row r="26" spans="1:13" s="64" customFormat="1" x14ac:dyDescent="0.3">
      <c r="A26" s="205"/>
      <c r="B26" s="206"/>
      <c r="C26" s="24"/>
      <c r="D26" s="24"/>
      <c r="E26" s="24"/>
      <c r="F26" s="24"/>
      <c r="G26" s="24"/>
      <c r="H26" s="24"/>
      <c r="I26" s="24"/>
      <c r="J26" s="24"/>
      <c r="K26" s="24"/>
      <c r="L26" s="24"/>
      <c r="M26" s="24"/>
    </row>
    <row r="27" spans="1:13" s="64" customFormat="1" x14ac:dyDescent="0.3">
      <c r="A27" s="205"/>
      <c r="B27" s="206"/>
      <c r="C27" s="24"/>
      <c r="D27" s="24"/>
      <c r="E27" s="24"/>
      <c r="F27" s="24"/>
      <c r="G27" s="24"/>
      <c r="H27" s="24"/>
      <c r="I27" s="24"/>
      <c r="J27" s="24"/>
      <c r="K27" s="24"/>
      <c r="L27" s="24"/>
      <c r="M27" s="24"/>
    </row>
    <row r="28" spans="1:13" s="64" customFormat="1" x14ac:dyDescent="0.3">
      <c r="A28" s="205"/>
      <c r="B28" s="206"/>
      <c r="C28" s="24"/>
      <c r="D28" s="24"/>
      <c r="E28" s="24"/>
      <c r="F28" s="24"/>
      <c r="G28" s="24"/>
      <c r="H28" s="24"/>
      <c r="I28" s="24"/>
      <c r="J28" s="24"/>
      <c r="K28" s="24"/>
      <c r="L28" s="24"/>
      <c r="M28" s="24"/>
    </row>
    <row r="29" spans="1:13" s="64" customFormat="1" x14ac:dyDescent="0.3">
      <c r="A29" s="205"/>
      <c r="B29" s="206"/>
      <c r="C29" s="24"/>
      <c r="D29" s="24"/>
      <c r="E29" s="24"/>
      <c r="F29" s="24"/>
      <c r="G29" s="24"/>
      <c r="H29" s="24"/>
      <c r="I29" s="24"/>
      <c r="J29" s="24"/>
      <c r="K29" s="24"/>
      <c r="L29" s="24"/>
      <c r="M29" s="24"/>
    </row>
    <row r="30" spans="1:13" s="64" customFormat="1" x14ac:dyDescent="0.3">
      <c r="A30" s="205"/>
      <c r="B30" s="206"/>
      <c r="C30" s="24"/>
      <c r="D30" s="24"/>
      <c r="E30" s="24"/>
      <c r="F30" s="24"/>
      <c r="G30" s="24"/>
      <c r="H30" s="24"/>
      <c r="I30" s="24"/>
      <c r="J30" s="24"/>
      <c r="K30" s="24"/>
      <c r="L30" s="24"/>
      <c r="M30" s="24"/>
    </row>
    <row r="31" spans="1:13" s="64" customFormat="1" x14ac:dyDescent="0.3">
      <c r="A31" s="205"/>
      <c r="B31" s="206"/>
      <c r="C31" s="24"/>
      <c r="D31" s="24"/>
      <c r="E31" s="24"/>
      <c r="F31" s="24"/>
      <c r="G31" s="24"/>
      <c r="H31" s="24"/>
      <c r="I31" s="24"/>
      <c r="J31" s="24"/>
      <c r="K31" s="24"/>
      <c r="L31" s="24"/>
      <c r="M31" s="24"/>
    </row>
    <row r="32" spans="1:13" s="64" customFormat="1" x14ac:dyDescent="0.3">
      <c r="A32" s="205"/>
      <c r="B32" s="206"/>
      <c r="C32" s="24"/>
      <c r="D32" s="24"/>
      <c r="E32" s="24"/>
      <c r="F32" s="24"/>
      <c r="G32" s="24"/>
      <c r="H32" s="24"/>
      <c r="I32" s="24"/>
      <c r="J32" s="24"/>
      <c r="K32" s="24"/>
      <c r="L32" s="24"/>
      <c r="M32" s="24"/>
    </row>
    <row r="33" spans="1:13" s="64" customFormat="1" x14ac:dyDescent="0.3">
      <c r="A33" s="205"/>
      <c r="B33" s="206"/>
      <c r="C33" s="24"/>
      <c r="D33" s="24"/>
      <c r="E33" s="24"/>
      <c r="F33" s="24"/>
      <c r="G33" s="24"/>
      <c r="H33" s="24"/>
      <c r="I33" s="24"/>
      <c r="J33" s="24"/>
      <c r="K33" s="24"/>
      <c r="L33" s="24"/>
      <c r="M33" s="24"/>
    </row>
    <row r="34" spans="1:13" s="64" customFormat="1" x14ac:dyDescent="0.3">
      <c r="A34" s="205"/>
      <c r="B34" s="206"/>
      <c r="C34" s="24"/>
      <c r="D34" s="24"/>
      <c r="E34" s="24"/>
      <c r="F34" s="24"/>
      <c r="G34" s="24"/>
      <c r="H34" s="24"/>
      <c r="I34" s="24"/>
      <c r="J34" s="24"/>
      <c r="K34" s="24"/>
      <c r="L34" s="24"/>
      <c r="M34" s="24"/>
    </row>
    <row r="35" spans="1:13" s="64" customFormat="1" x14ac:dyDescent="0.3">
      <c r="A35" s="205"/>
      <c r="B35" s="206"/>
      <c r="C35" s="24"/>
      <c r="D35" s="24"/>
      <c r="E35" s="24"/>
      <c r="F35" s="24"/>
      <c r="G35" s="24"/>
      <c r="H35" s="24"/>
      <c r="I35" s="24"/>
      <c r="J35" s="24"/>
      <c r="K35" s="24"/>
      <c r="L35" s="24"/>
      <c r="M35" s="24"/>
    </row>
    <row r="36" spans="1:13" s="64" customFormat="1" x14ac:dyDescent="0.3">
      <c r="B36" s="18"/>
    </row>
    <row r="37" spans="1:13" s="64" customFormat="1" x14ac:dyDescent="0.3">
      <c r="B37" s="18"/>
    </row>
    <row r="38" spans="1:13" s="64" customFormat="1" ht="20.399999999999999" x14ac:dyDescent="0.3">
      <c r="A38" s="358" t="s">
        <v>477</v>
      </c>
      <c r="B38" s="359"/>
      <c r="C38" s="359"/>
      <c r="D38" s="359"/>
      <c r="E38" s="359"/>
      <c r="F38" s="360"/>
    </row>
    <row r="39" spans="1:13" s="64" customFormat="1" x14ac:dyDescent="0.3">
      <c r="A39" s="234" t="s">
        <v>9</v>
      </c>
      <c r="B39" s="166" t="s">
        <v>88</v>
      </c>
      <c r="C39" s="166" t="s">
        <v>10</v>
      </c>
      <c r="D39" s="166" t="s">
        <v>11</v>
      </c>
      <c r="E39" s="166" t="s">
        <v>12</v>
      </c>
      <c r="F39" s="166" t="s">
        <v>1</v>
      </c>
    </row>
    <row r="40" spans="1:13" s="64" customFormat="1" x14ac:dyDescent="0.3">
      <c r="A40" s="168" t="s">
        <v>0</v>
      </c>
      <c r="B40" s="25"/>
      <c r="C40" s="25"/>
      <c r="D40" s="25"/>
      <c r="E40" s="25"/>
      <c r="F40" s="25"/>
    </row>
    <row r="41" spans="1:13" s="64" customFormat="1" x14ac:dyDescent="0.3">
      <c r="A41" s="168" t="s">
        <v>41</v>
      </c>
      <c r="B41" s="25"/>
      <c r="C41" s="25"/>
      <c r="D41" s="25"/>
      <c r="E41" s="25"/>
      <c r="F41" s="25"/>
    </row>
    <row r="42" spans="1:13" s="64" customFormat="1" x14ac:dyDescent="0.3">
      <c r="A42" s="168" t="s">
        <v>42</v>
      </c>
      <c r="B42" s="25"/>
      <c r="C42" s="25"/>
      <c r="D42" s="25"/>
      <c r="E42" s="25"/>
      <c r="F42" s="25"/>
    </row>
    <row r="43" spans="1:13" s="64" customFormat="1" x14ac:dyDescent="0.3">
      <c r="A43" s="168" t="s">
        <v>43</v>
      </c>
      <c r="B43" s="25"/>
      <c r="C43" s="25"/>
      <c r="D43" s="155"/>
      <c r="E43" s="155"/>
      <c r="F43" s="25"/>
    </row>
    <row r="44" spans="1:13" s="64" customFormat="1" x14ac:dyDescent="0.3">
      <c r="A44" s="168" t="s">
        <v>247</v>
      </c>
      <c r="B44" s="25"/>
      <c r="C44" s="25"/>
      <c r="D44" s="25"/>
      <c r="E44" s="25"/>
      <c r="F44" s="25"/>
    </row>
    <row r="45" spans="1:13" s="64" customFormat="1" x14ac:dyDescent="0.3">
      <c r="A45" s="168" t="s">
        <v>25</v>
      </c>
      <c r="B45" s="25"/>
      <c r="C45" s="155"/>
      <c r="D45" s="155"/>
      <c r="E45" s="155"/>
      <c r="F45" s="155"/>
    </row>
    <row r="46" spans="1:13" s="64" customFormat="1" x14ac:dyDescent="0.3">
      <c r="A46" s="168" t="s">
        <v>44</v>
      </c>
      <c r="B46" s="25"/>
      <c r="C46" s="155"/>
      <c r="D46" s="155"/>
      <c r="E46" s="155"/>
      <c r="F46" s="155"/>
    </row>
    <row r="47" spans="1:13" s="64" customFormat="1" x14ac:dyDescent="0.3">
      <c r="A47" s="168" t="s">
        <v>45</v>
      </c>
      <c r="B47" s="25"/>
      <c r="C47" s="155"/>
      <c r="D47" s="155"/>
      <c r="E47" s="155"/>
      <c r="F47" s="155"/>
    </row>
    <row r="48" spans="1:13" s="64" customFormat="1" x14ac:dyDescent="0.3">
      <c r="A48" s="168" t="s">
        <v>46</v>
      </c>
      <c r="B48" s="25"/>
      <c r="C48" s="25"/>
      <c r="D48" s="25"/>
      <c r="E48" s="25"/>
      <c r="F48" s="25"/>
    </row>
    <row r="49" spans="1:13" s="64" customFormat="1" x14ac:dyDescent="0.3">
      <c r="A49" s="168" t="s">
        <v>47</v>
      </c>
      <c r="B49" s="25"/>
      <c r="C49" s="25"/>
      <c r="D49" s="25"/>
      <c r="E49" s="25"/>
      <c r="F49" s="25"/>
    </row>
    <row r="50" spans="1:13" s="64" customFormat="1" x14ac:dyDescent="0.3">
      <c r="A50" s="169" t="s">
        <v>3</v>
      </c>
      <c r="B50" s="204">
        <f>SUM(B40:B48)-B49</f>
        <v>0</v>
      </c>
      <c r="C50" s="204">
        <f>SUM(C40:C48)-C49</f>
        <v>0</v>
      </c>
      <c r="D50" s="204">
        <f>SUM(D40:D48)-D49</f>
        <v>0</v>
      </c>
      <c r="E50" s="204">
        <f>SUM(E40:E48)-E49</f>
        <v>0</v>
      </c>
      <c r="F50" s="204">
        <f>SUM(F40:F48)-F49</f>
        <v>0</v>
      </c>
    </row>
    <row r="51" spans="1:13" s="64" customFormat="1" ht="31.2" x14ac:dyDescent="0.3">
      <c r="A51" s="230" t="s">
        <v>61</v>
      </c>
      <c r="B51" s="234" t="s">
        <v>62</v>
      </c>
      <c r="C51" s="167" t="s">
        <v>63</v>
      </c>
      <c r="D51" s="167" t="s">
        <v>64</v>
      </c>
      <c r="E51" s="167" t="s">
        <v>65</v>
      </c>
      <c r="F51" s="167" t="s">
        <v>66</v>
      </c>
      <c r="G51" s="167" t="s">
        <v>67</v>
      </c>
      <c r="H51" s="167" t="s">
        <v>68</v>
      </c>
      <c r="I51" s="167" t="s">
        <v>69</v>
      </c>
      <c r="J51" s="167" t="s">
        <v>70</v>
      </c>
      <c r="K51" s="167" t="s">
        <v>71</v>
      </c>
      <c r="L51" s="167" t="s">
        <v>72</v>
      </c>
      <c r="M51" s="234" t="s">
        <v>73</v>
      </c>
    </row>
    <row r="52" spans="1:13" s="64" customFormat="1" x14ac:dyDescent="0.3">
      <c r="A52" s="205"/>
      <c r="B52" s="206"/>
      <c r="C52" s="24"/>
      <c r="D52" s="24"/>
      <c r="E52" s="24"/>
      <c r="F52" s="24"/>
      <c r="G52" s="24"/>
      <c r="H52" s="24"/>
      <c r="I52" s="24"/>
      <c r="J52" s="24"/>
      <c r="K52" s="24"/>
      <c r="L52" s="24"/>
      <c r="M52" s="24"/>
    </row>
    <row r="53" spans="1:13" s="64" customFormat="1" x14ac:dyDescent="0.3">
      <c r="A53" s="205"/>
      <c r="B53" s="206"/>
      <c r="C53" s="24"/>
      <c r="D53" s="24"/>
      <c r="E53" s="24"/>
      <c r="F53" s="24"/>
      <c r="G53" s="24"/>
      <c r="H53" s="24"/>
      <c r="I53" s="24"/>
      <c r="J53" s="24"/>
      <c r="K53" s="24"/>
      <c r="L53" s="24"/>
      <c r="M53" s="24"/>
    </row>
    <row r="54" spans="1:13" s="64" customFormat="1" x14ac:dyDescent="0.3">
      <c r="A54" s="205"/>
      <c r="B54" s="206"/>
      <c r="C54" s="24"/>
      <c r="D54" s="24"/>
      <c r="E54" s="24"/>
      <c r="F54" s="24"/>
      <c r="G54" s="24"/>
      <c r="H54" s="24"/>
      <c r="I54" s="24"/>
      <c r="J54" s="24"/>
      <c r="K54" s="24"/>
      <c r="L54" s="24"/>
      <c r="M54" s="24"/>
    </row>
    <row r="55" spans="1:13" s="64" customFormat="1" x14ac:dyDescent="0.3">
      <c r="A55" s="205"/>
      <c r="B55" s="206"/>
      <c r="C55" s="24"/>
      <c r="D55" s="24"/>
      <c r="E55" s="24"/>
      <c r="F55" s="24"/>
      <c r="G55" s="24"/>
      <c r="H55" s="24"/>
      <c r="I55" s="24"/>
      <c r="J55" s="24"/>
      <c r="K55" s="24"/>
      <c r="L55" s="24"/>
      <c r="M55" s="24"/>
    </row>
    <row r="56" spans="1:13" s="64" customFormat="1" x14ac:dyDescent="0.3">
      <c r="A56" s="205"/>
      <c r="B56" s="206"/>
      <c r="C56" s="24"/>
      <c r="D56" s="24"/>
      <c r="E56" s="24"/>
      <c r="F56" s="24"/>
      <c r="G56" s="24"/>
      <c r="H56" s="24"/>
      <c r="I56" s="24"/>
      <c r="J56" s="24"/>
      <c r="K56" s="24"/>
      <c r="L56" s="24"/>
      <c r="M56" s="24"/>
    </row>
    <row r="57" spans="1:13" s="64" customFormat="1" x14ac:dyDescent="0.3">
      <c r="A57" s="205"/>
      <c r="B57" s="206"/>
      <c r="C57" s="24"/>
      <c r="D57" s="24"/>
      <c r="E57" s="24"/>
      <c r="F57" s="24"/>
      <c r="G57" s="24"/>
      <c r="H57" s="24"/>
      <c r="I57" s="24"/>
      <c r="J57" s="24"/>
      <c r="K57" s="24"/>
      <c r="L57" s="24"/>
      <c r="M57" s="24"/>
    </row>
    <row r="58" spans="1:13" s="64" customFormat="1" x14ac:dyDescent="0.3">
      <c r="A58" s="205"/>
      <c r="B58" s="206"/>
      <c r="C58" s="24"/>
      <c r="D58" s="24"/>
      <c r="E58" s="24"/>
      <c r="F58" s="24"/>
      <c r="G58" s="24"/>
      <c r="H58" s="24"/>
      <c r="I58" s="24"/>
      <c r="J58" s="24"/>
      <c r="K58" s="24"/>
      <c r="L58" s="24"/>
      <c r="M58" s="24"/>
    </row>
    <row r="59" spans="1:13" s="64" customFormat="1" x14ac:dyDescent="0.3">
      <c r="A59" s="205"/>
      <c r="B59" s="206"/>
      <c r="C59" s="24"/>
      <c r="D59" s="24"/>
      <c r="E59" s="24"/>
      <c r="F59" s="24"/>
      <c r="G59" s="24"/>
      <c r="H59" s="24"/>
      <c r="I59" s="24"/>
      <c r="J59" s="24"/>
      <c r="K59" s="24"/>
      <c r="L59" s="24"/>
      <c r="M59" s="24"/>
    </row>
    <row r="60" spans="1:13" s="64" customFormat="1" x14ac:dyDescent="0.3">
      <c r="A60" s="205"/>
      <c r="B60" s="206"/>
      <c r="C60" s="24"/>
      <c r="D60" s="24"/>
      <c r="E60" s="24"/>
      <c r="F60" s="24"/>
      <c r="G60" s="24"/>
      <c r="H60" s="24"/>
      <c r="I60" s="24"/>
      <c r="J60" s="24"/>
      <c r="K60" s="24"/>
      <c r="L60" s="24"/>
      <c r="M60" s="24"/>
    </row>
    <row r="61" spans="1:13" s="64" customFormat="1" x14ac:dyDescent="0.3">
      <c r="A61" s="205"/>
      <c r="B61" s="206"/>
      <c r="C61" s="24"/>
      <c r="D61" s="24"/>
      <c r="E61" s="24"/>
      <c r="F61" s="24"/>
      <c r="G61" s="24"/>
      <c r="H61" s="24"/>
      <c r="I61" s="24"/>
      <c r="J61" s="24"/>
      <c r="K61" s="24"/>
      <c r="L61" s="24"/>
      <c r="M61" s="24"/>
    </row>
    <row r="62" spans="1:13" s="64" customFormat="1" x14ac:dyDescent="0.3">
      <c r="B62" s="18"/>
    </row>
    <row r="63" spans="1:13" s="64" customFormat="1" x14ac:dyDescent="0.3">
      <c r="B63" s="18"/>
    </row>
    <row r="64" spans="1:13" s="64" customFormat="1" ht="20.399999999999999" x14ac:dyDescent="0.3">
      <c r="A64" s="358" t="s">
        <v>478</v>
      </c>
      <c r="B64" s="359"/>
      <c r="C64" s="359"/>
      <c r="D64" s="359"/>
      <c r="E64" s="359"/>
      <c r="F64" s="360"/>
    </row>
    <row r="65" spans="1:13" s="64" customFormat="1" x14ac:dyDescent="0.3">
      <c r="A65" s="234" t="s">
        <v>9</v>
      </c>
      <c r="B65" s="166" t="s">
        <v>88</v>
      </c>
      <c r="C65" s="166" t="s">
        <v>10</v>
      </c>
      <c r="D65" s="166" t="s">
        <v>11</v>
      </c>
      <c r="E65" s="166" t="s">
        <v>12</v>
      </c>
      <c r="F65" s="166" t="s">
        <v>1</v>
      </c>
    </row>
    <row r="66" spans="1:13" s="64" customFormat="1" x14ac:dyDescent="0.3">
      <c r="A66" s="168" t="s">
        <v>0</v>
      </c>
      <c r="B66" s="25"/>
      <c r="C66" s="25"/>
      <c r="D66" s="25"/>
      <c r="E66" s="25"/>
      <c r="F66" s="25"/>
    </row>
    <row r="67" spans="1:13" s="64" customFormat="1" x14ac:dyDescent="0.3">
      <c r="A67" s="168" t="s">
        <v>41</v>
      </c>
      <c r="B67" s="25"/>
      <c r="C67" s="25"/>
      <c r="D67" s="25"/>
      <c r="E67" s="25"/>
      <c r="F67" s="25"/>
    </row>
    <row r="68" spans="1:13" s="64" customFormat="1" x14ac:dyDescent="0.3">
      <c r="A68" s="168" t="s">
        <v>42</v>
      </c>
      <c r="B68" s="25"/>
      <c r="C68" s="25"/>
      <c r="D68" s="25"/>
      <c r="E68" s="25"/>
      <c r="F68" s="25"/>
    </row>
    <row r="69" spans="1:13" s="64" customFormat="1" x14ac:dyDescent="0.3">
      <c r="A69" s="168" t="s">
        <v>43</v>
      </c>
      <c r="B69" s="25"/>
      <c r="C69" s="25"/>
      <c r="D69" s="155"/>
      <c r="E69" s="155"/>
      <c r="F69" s="25"/>
    </row>
    <row r="70" spans="1:13" s="64" customFormat="1" x14ac:dyDescent="0.3">
      <c r="A70" s="168" t="s">
        <v>247</v>
      </c>
      <c r="B70" s="25"/>
      <c r="C70" s="25"/>
      <c r="D70" s="25"/>
      <c r="E70" s="25"/>
      <c r="F70" s="25"/>
    </row>
    <row r="71" spans="1:13" s="64" customFormat="1" x14ac:dyDescent="0.3">
      <c r="A71" s="168" t="s">
        <v>25</v>
      </c>
      <c r="B71" s="25"/>
      <c r="C71" s="155"/>
      <c r="D71" s="155"/>
      <c r="E71" s="155"/>
      <c r="F71" s="155"/>
    </row>
    <row r="72" spans="1:13" s="64" customFormat="1" x14ac:dyDescent="0.3">
      <c r="A72" s="168" t="s">
        <v>44</v>
      </c>
      <c r="B72" s="25"/>
      <c r="C72" s="155"/>
      <c r="D72" s="155"/>
      <c r="E72" s="155"/>
      <c r="F72" s="155"/>
    </row>
    <row r="73" spans="1:13" s="64" customFormat="1" x14ac:dyDescent="0.3">
      <c r="A73" s="168" t="s">
        <v>45</v>
      </c>
      <c r="B73" s="25"/>
      <c r="C73" s="155"/>
      <c r="D73" s="155"/>
      <c r="E73" s="155"/>
      <c r="F73" s="155"/>
    </row>
    <row r="74" spans="1:13" s="64" customFormat="1" x14ac:dyDescent="0.3">
      <c r="A74" s="168" t="s">
        <v>46</v>
      </c>
      <c r="B74" s="25"/>
      <c r="C74" s="25"/>
      <c r="D74" s="25"/>
      <c r="E74" s="25"/>
      <c r="F74" s="25"/>
    </row>
    <row r="75" spans="1:13" s="64" customFormat="1" x14ac:dyDescent="0.3">
      <c r="A75" s="168" t="s">
        <v>47</v>
      </c>
      <c r="B75" s="25"/>
      <c r="C75" s="25"/>
      <c r="D75" s="25"/>
      <c r="E75" s="25"/>
      <c r="F75" s="25"/>
    </row>
    <row r="76" spans="1:13" s="64" customFormat="1" x14ac:dyDescent="0.3">
      <c r="A76" s="169" t="s">
        <v>3</v>
      </c>
      <c r="B76" s="204">
        <f>SUM(B66:B74)-B75</f>
        <v>0</v>
      </c>
      <c r="C76" s="204">
        <f>SUM(C66:C74)-C75</f>
        <v>0</v>
      </c>
      <c r="D76" s="204">
        <f>SUM(D66:D74)-D75</f>
        <v>0</v>
      </c>
      <c r="E76" s="204">
        <f>SUM(E66:E74)-E75</f>
        <v>0</v>
      </c>
      <c r="F76" s="204">
        <f>SUM(F66:F74)-F75</f>
        <v>0</v>
      </c>
    </row>
    <row r="77" spans="1:13" s="64" customFormat="1" ht="31.2" x14ac:dyDescent="0.3">
      <c r="A77" s="230" t="s">
        <v>61</v>
      </c>
      <c r="B77" s="234" t="s">
        <v>62</v>
      </c>
      <c r="C77" s="167" t="s">
        <v>63</v>
      </c>
      <c r="D77" s="167" t="s">
        <v>64</v>
      </c>
      <c r="E77" s="167" t="s">
        <v>65</v>
      </c>
      <c r="F77" s="167" t="s">
        <v>66</v>
      </c>
      <c r="G77" s="167" t="s">
        <v>67</v>
      </c>
      <c r="H77" s="167" t="s">
        <v>68</v>
      </c>
      <c r="I77" s="167" t="s">
        <v>69</v>
      </c>
      <c r="J77" s="167" t="s">
        <v>70</v>
      </c>
      <c r="K77" s="167" t="s">
        <v>71</v>
      </c>
      <c r="L77" s="167" t="s">
        <v>72</v>
      </c>
      <c r="M77" s="234" t="s">
        <v>73</v>
      </c>
    </row>
    <row r="78" spans="1:13" s="64" customFormat="1" x14ac:dyDescent="0.3">
      <c r="A78" s="205"/>
      <c r="B78" s="206"/>
      <c r="C78" s="24"/>
      <c r="D78" s="24"/>
      <c r="E78" s="24"/>
      <c r="F78" s="24"/>
      <c r="G78" s="24"/>
      <c r="H78" s="24"/>
      <c r="I78" s="24"/>
      <c r="J78" s="24"/>
      <c r="K78" s="24"/>
      <c r="L78" s="24"/>
      <c r="M78" s="24"/>
    </row>
    <row r="79" spans="1:13" s="64" customFormat="1" x14ac:dyDescent="0.3">
      <c r="A79" s="205"/>
      <c r="B79" s="206"/>
      <c r="C79" s="24"/>
      <c r="D79" s="24"/>
      <c r="E79" s="24"/>
      <c r="F79" s="24"/>
      <c r="G79" s="24"/>
      <c r="H79" s="24"/>
      <c r="I79" s="24"/>
      <c r="J79" s="24"/>
      <c r="K79" s="24"/>
      <c r="L79" s="24"/>
      <c r="M79" s="24"/>
    </row>
    <row r="80" spans="1:13" s="64" customFormat="1" x14ac:dyDescent="0.3">
      <c r="A80" s="205"/>
      <c r="B80" s="206"/>
      <c r="C80" s="24"/>
      <c r="D80" s="24"/>
      <c r="E80" s="24"/>
      <c r="F80" s="24"/>
      <c r="G80" s="24"/>
      <c r="H80" s="24"/>
      <c r="I80" s="24"/>
      <c r="J80" s="24"/>
      <c r="K80" s="24"/>
      <c r="L80" s="24"/>
      <c r="M80" s="24"/>
    </row>
    <row r="81" spans="1:22" s="64" customFormat="1" x14ac:dyDescent="0.3">
      <c r="A81" s="205"/>
      <c r="B81" s="206"/>
      <c r="C81" s="24"/>
      <c r="D81" s="24"/>
      <c r="E81" s="24"/>
      <c r="F81" s="24"/>
      <c r="G81" s="24"/>
      <c r="H81" s="24"/>
      <c r="I81" s="24"/>
      <c r="J81" s="24"/>
      <c r="K81" s="24"/>
      <c r="L81" s="24"/>
      <c r="M81" s="24"/>
    </row>
    <row r="82" spans="1:22" s="64" customFormat="1" x14ac:dyDescent="0.3">
      <c r="A82" s="205"/>
      <c r="B82" s="206"/>
      <c r="C82" s="24"/>
      <c r="D82" s="24"/>
      <c r="E82" s="24"/>
      <c r="F82" s="24"/>
      <c r="G82" s="24"/>
      <c r="H82" s="24"/>
      <c r="I82" s="24"/>
      <c r="J82" s="24"/>
      <c r="K82" s="24"/>
      <c r="L82" s="24"/>
      <c r="M82" s="24"/>
    </row>
    <row r="83" spans="1:22" s="64" customFormat="1" x14ac:dyDescent="0.3">
      <c r="A83" s="205"/>
      <c r="B83" s="206"/>
      <c r="C83" s="24"/>
      <c r="D83" s="24"/>
      <c r="E83" s="24"/>
      <c r="F83" s="24"/>
      <c r="G83" s="24"/>
      <c r="H83" s="24"/>
      <c r="I83" s="24"/>
      <c r="J83" s="24"/>
      <c r="K83" s="24"/>
      <c r="L83" s="24"/>
      <c r="M83" s="24"/>
    </row>
    <row r="84" spans="1:22" s="64" customFormat="1" x14ac:dyDescent="0.3">
      <c r="A84" s="205"/>
      <c r="B84" s="206"/>
      <c r="C84" s="24"/>
      <c r="D84" s="24"/>
      <c r="E84" s="24"/>
      <c r="F84" s="24"/>
      <c r="G84" s="24"/>
      <c r="H84" s="24"/>
      <c r="I84" s="24"/>
      <c r="J84" s="24"/>
      <c r="K84" s="24"/>
      <c r="L84" s="24"/>
      <c r="M84" s="24"/>
    </row>
    <row r="85" spans="1:22" s="64" customFormat="1" x14ac:dyDescent="0.3">
      <c r="A85" s="205"/>
      <c r="B85" s="206"/>
      <c r="C85" s="24"/>
      <c r="D85" s="24"/>
      <c r="E85" s="24"/>
      <c r="F85" s="24"/>
      <c r="G85" s="24"/>
      <c r="H85" s="24"/>
      <c r="I85" s="24"/>
      <c r="J85" s="24"/>
      <c r="K85" s="24"/>
      <c r="L85" s="24"/>
      <c r="M85" s="24"/>
    </row>
    <row r="86" spans="1:22" s="64" customFormat="1" x14ac:dyDescent="0.3">
      <c r="A86" s="205"/>
      <c r="B86" s="206"/>
      <c r="C86" s="24"/>
      <c r="D86" s="24"/>
      <c r="E86" s="24"/>
      <c r="F86" s="24"/>
      <c r="G86" s="24"/>
      <c r="H86" s="24"/>
      <c r="I86" s="24"/>
      <c r="J86" s="24"/>
      <c r="K86" s="24"/>
      <c r="L86" s="24"/>
      <c r="M86" s="24"/>
    </row>
    <row r="87" spans="1:22" s="64" customFormat="1" x14ac:dyDescent="0.3">
      <c r="A87" s="205"/>
      <c r="B87" s="206"/>
      <c r="C87" s="24"/>
      <c r="D87" s="24"/>
      <c r="E87" s="24"/>
      <c r="F87" s="24"/>
      <c r="G87" s="24"/>
      <c r="H87" s="24"/>
      <c r="I87" s="24"/>
      <c r="J87" s="24"/>
      <c r="K87" s="24"/>
      <c r="L87" s="24"/>
      <c r="M87" s="24"/>
    </row>
    <row r="88" spans="1:22" s="64" customFormat="1" x14ac:dyDescent="0.3">
      <c r="B88" s="18"/>
    </row>
    <row r="90" spans="1:22" ht="20.399999999999999" x14ac:dyDescent="0.3">
      <c r="A90" s="358" t="s">
        <v>479</v>
      </c>
      <c r="B90" s="359"/>
      <c r="C90" s="359"/>
      <c r="D90" s="359"/>
      <c r="E90" s="359"/>
      <c r="F90" s="360"/>
    </row>
    <row r="91" spans="1:22" x14ac:dyDescent="0.3">
      <c r="A91" s="107" t="s">
        <v>9</v>
      </c>
      <c r="B91" s="166" t="s">
        <v>88</v>
      </c>
      <c r="C91" s="166" t="s">
        <v>10</v>
      </c>
      <c r="D91" s="166" t="s">
        <v>11</v>
      </c>
      <c r="E91" s="166" t="s">
        <v>12</v>
      </c>
      <c r="F91" s="166" t="s">
        <v>1</v>
      </c>
    </row>
    <row r="92" spans="1:22" x14ac:dyDescent="0.3">
      <c r="A92" s="168" t="s">
        <v>0</v>
      </c>
      <c r="B92" s="25"/>
      <c r="C92" s="25"/>
      <c r="D92" s="25"/>
      <c r="E92" s="25"/>
      <c r="F92" s="25"/>
    </row>
    <row r="93" spans="1:22" ht="16.5" customHeight="1" x14ac:dyDescent="0.3">
      <c r="A93" s="168" t="s">
        <v>41</v>
      </c>
      <c r="B93" s="25"/>
      <c r="C93" s="25"/>
      <c r="D93" s="25"/>
      <c r="E93" s="25"/>
      <c r="F93" s="25"/>
    </row>
    <row r="94" spans="1:22" x14ac:dyDescent="0.3">
      <c r="A94" s="168" t="s">
        <v>42</v>
      </c>
      <c r="B94" s="25"/>
      <c r="C94" s="25"/>
      <c r="D94" s="25"/>
      <c r="E94" s="25"/>
      <c r="F94" s="25"/>
      <c r="S94" s="66" t="s">
        <v>48</v>
      </c>
      <c r="T94"/>
      <c r="U94"/>
      <c r="V94" s="67">
        <v>42917</v>
      </c>
    </row>
    <row r="95" spans="1:22" x14ac:dyDescent="0.3">
      <c r="A95" s="168" t="s">
        <v>43</v>
      </c>
      <c r="B95" s="25"/>
      <c r="C95" s="25"/>
      <c r="D95" s="155"/>
      <c r="E95" s="155"/>
      <c r="F95" s="25"/>
      <c r="S95" s="66" t="s">
        <v>49</v>
      </c>
      <c r="T95"/>
      <c r="U95"/>
      <c r="V95" s="67">
        <v>42948</v>
      </c>
    </row>
    <row r="96" spans="1:22" x14ac:dyDescent="0.3">
      <c r="A96" s="168" t="s">
        <v>247</v>
      </c>
      <c r="B96" s="25"/>
      <c r="C96" s="25"/>
      <c r="D96" s="25"/>
      <c r="E96" s="25"/>
      <c r="F96" s="25"/>
      <c r="S96" s="66" t="s">
        <v>50</v>
      </c>
      <c r="T96"/>
      <c r="U96"/>
      <c r="V96" s="67">
        <v>42979</v>
      </c>
    </row>
    <row r="97" spans="1:22" x14ac:dyDescent="0.3">
      <c r="A97" s="168" t="s">
        <v>25</v>
      </c>
      <c r="B97" s="25"/>
      <c r="C97" s="155"/>
      <c r="D97" s="155"/>
      <c r="E97" s="155"/>
      <c r="F97" s="155"/>
      <c r="S97" s="66" t="s">
        <v>51</v>
      </c>
      <c r="T97"/>
      <c r="U97"/>
      <c r="V97" s="67">
        <v>43009</v>
      </c>
    </row>
    <row r="98" spans="1:22" x14ac:dyDescent="0.3">
      <c r="A98" s="168" t="s">
        <v>44</v>
      </c>
      <c r="B98" s="25"/>
      <c r="C98" s="155"/>
      <c r="D98" s="155"/>
      <c r="E98" s="155"/>
      <c r="F98" s="155"/>
      <c r="S98" s="66" t="s">
        <v>52</v>
      </c>
      <c r="T98"/>
      <c r="U98"/>
      <c r="V98" s="67">
        <v>43040</v>
      </c>
    </row>
    <row r="99" spans="1:22" x14ac:dyDescent="0.3">
      <c r="A99" s="168" t="s">
        <v>45</v>
      </c>
      <c r="B99" s="25"/>
      <c r="C99" s="155"/>
      <c r="D99" s="155"/>
      <c r="E99" s="155"/>
      <c r="F99" s="155"/>
      <c r="S99" s="66" t="s">
        <v>53</v>
      </c>
      <c r="T99"/>
      <c r="U99"/>
      <c r="V99" s="67">
        <v>43070</v>
      </c>
    </row>
    <row r="100" spans="1:22" x14ac:dyDescent="0.3">
      <c r="A100" s="168" t="s">
        <v>46</v>
      </c>
      <c r="B100" s="25"/>
      <c r="C100" s="25"/>
      <c r="D100" s="25"/>
      <c r="E100" s="25"/>
      <c r="F100" s="25"/>
      <c r="S100" s="66" t="s">
        <v>54</v>
      </c>
      <c r="T100"/>
      <c r="U100"/>
      <c r="V100" s="67">
        <v>43101</v>
      </c>
    </row>
    <row r="101" spans="1:22" x14ac:dyDescent="0.3">
      <c r="A101" s="168" t="s">
        <v>47</v>
      </c>
      <c r="B101" s="25"/>
      <c r="C101" s="25"/>
      <c r="D101" s="25"/>
      <c r="E101" s="25"/>
      <c r="F101" s="25"/>
      <c r="S101" s="66" t="s">
        <v>74</v>
      </c>
      <c r="T101"/>
      <c r="U101"/>
      <c r="V101" s="67">
        <v>43132</v>
      </c>
    </row>
    <row r="102" spans="1:22" x14ac:dyDescent="0.3">
      <c r="A102" s="169" t="s">
        <v>3</v>
      </c>
      <c r="B102" s="204">
        <f>SUM(B92:B100)-B101</f>
        <v>0</v>
      </c>
      <c r="C102" s="204">
        <f>SUM(C92:C100)-C101</f>
        <v>0</v>
      </c>
      <c r="D102" s="204">
        <f>SUM(D92:D100)-D101</f>
        <v>0</v>
      </c>
      <c r="E102" s="204">
        <f>SUM(E92:E100)-E101</f>
        <v>0</v>
      </c>
      <c r="F102" s="204">
        <f>SUM(F92:F100)-F101</f>
        <v>0</v>
      </c>
      <c r="S102"/>
      <c r="T102"/>
      <c r="U102"/>
      <c r="V102" s="67">
        <v>43160</v>
      </c>
    </row>
    <row r="103" spans="1:22" ht="31.2" x14ac:dyDescent="0.3">
      <c r="A103" s="113" t="s">
        <v>61</v>
      </c>
      <c r="B103" s="107" t="s">
        <v>62</v>
      </c>
      <c r="C103" s="167" t="s">
        <v>63</v>
      </c>
      <c r="D103" s="167" t="s">
        <v>64</v>
      </c>
      <c r="E103" s="167" t="s">
        <v>65</v>
      </c>
      <c r="F103" s="167" t="s">
        <v>66</v>
      </c>
      <c r="G103" s="167" t="s">
        <v>67</v>
      </c>
      <c r="H103" s="167" t="s">
        <v>68</v>
      </c>
      <c r="I103" s="167" t="s">
        <v>69</v>
      </c>
      <c r="J103" s="167" t="s">
        <v>70</v>
      </c>
      <c r="K103" s="167" t="s">
        <v>71</v>
      </c>
      <c r="L103" s="167" t="s">
        <v>72</v>
      </c>
      <c r="M103" s="107" t="s">
        <v>73</v>
      </c>
      <c r="S103"/>
      <c r="T103"/>
      <c r="U103"/>
      <c r="V103" s="67">
        <v>43191</v>
      </c>
    </row>
    <row r="104" spans="1:22" x14ac:dyDescent="0.3">
      <c r="A104" s="205"/>
      <c r="B104" s="206"/>
      <c r="C104" s="24"/>
      <c r="D104" s="24"/>
      <c r="E104" s="24"/>
      <c r="F104" s="24"/>
      <c r="G104" s="24"/>
      <c r="H104" s="24"/>
      <c r="I104" s="24"/>
      <c r="J104" s="24"/>
      <c r="K104" s="24"/>
      <c r="L104" s="24"/>
      <c r="M104" s="24"/>
      <c r="S104"/>
      <c r="T104"/>
      <c r="U104"/>
      <c r="V104" s="67">
        <v>43221</v>
      </c>
    </row>
    <row r="105" spans="1:22" x14ac:dyDescent="0.3">
      <c r="A105" s="205"/>
      <c r="B105" s="206"/>
      <c r="C105" s="24"/>
      <c r="D105" s="24"/>
      <c r="E105" s="24"/>
      <c r="F105" s="24"/>
      <c r="G105" s="24"/>
      <c r="H105" s="24"/>
      <c r="I105" s="24"/>
      <c r="J105" s="24"/>
      <c r="K105" s="24"/>
      <c r="L105" s="24"/>
      <c r="M105" s="24"/>
      <c r="S105"/>
      <c r="T105"/>
      <c r="U105"/>
      <c r="V105" s="67">
        <v>43252</v>
      </c>
    </row>
    <row r="106" spans="1:22" x14ac:dyDescent="0.3">
      <c r="A106" s="205"/>
      <c r="B106" s="206"/>
      <c r="C106" s="24"/>
      <c r="D106" s="24"/>
      <c r="E106" s="24"/>
      <c r="F106" s="24"/>
      <c r="G106" s="24"/>
      <c r="H106" s="24"/>
      <c r="I106" s="24"/>
      <c r="J106" s="24"/>
      <c r="K106" s="24"/>
      <c r="L106" s="24"/>
      <c r="M106" s="24"/>
      <c r="S106"/>
      <c r="T106"/>
      <c r="U106"/>
      <c r="V106" s="67">
        <v>43282</v>
      </c>
    </row>
    <row r="107" spans="1:22" x14ac:dyDescent="0.3">
      <c r="A107" s="205"/>
      <c r="B107" s="206"/>
      <c r="C107" s="24"/>
      <c r="D107" s="24"/>
      <c r="E107" s="24"/>
      <c r="F107" s="24"/>
      <c r="G107" s="24"/>
      <c r="H107" s="24"/>
      <c r="I107" s="24"/>
      <c r="J107" s="24"/>
      <c r="K107" s="24"/>
      <c r="L107" s="24"/>
      <c r="M107" s="24"/>
      <c r="S107"/>
      <c r="T107"/>
      <c r="U107"/>
      <c r="V107" s="67">
        <v>43313</v>
      </c>
    </row>
    <row r="108" spans="1:22" s="30" customFormat="1" x14ac:dyDescent="0.3">
      <c r="A108" s="205"/>
      <c r="B108" s="206"/>
      <c r="C108" s="24"/>
      <c r="D108" s="24"/>
      <c r="E108" s="24"/>
      <c r="F108" s="24"/>
      <c r="G108" s="24"/>
      <c r="H108" s="24"/>
      <c r="I108" s="24"/>
      <c r="J108" s="24"/>
      <c r="K108" s="24"/>
      <c r="L108" s="24"/>
      <c r="M108" s="24"/>
      <c r="S108"/>
      <c r="T108"/>
      <c r="U108"/>
      <c r="V108" s="67">
        <v>43344</v>
      </c>
    </row>
    <row r="109" spans="1:22" s="30" customFormat="1" x14ac:dyDescent="0.3">
      <c r="A109" s="205"/>
      <c r="B109" s="206"/>
      <c r="C109" s="24"/>
      <c r="D109" s="24"/>
      <c r="E109" s="24"/>
      <c r="F109" s="24"/>
      <c r="G109" s="24"/>
      <c r="H109" s="24"/>
      <c r="I109" s="24"/>
      <c r="J109" s="24"/>
      <c r="K109" s="24"/>
      <c r="L109" s="24"/>
      <c r="M109" s="24"/>
      <c r="S109"/>
      <c r="T109"/>
      <c r="U109"/>
      <c r="V109" s="67">
        <v>43374</v>
      </c>
    </row>
    <row r="110" spans="1:22" x14ac:dyDescent="0.3">
      <c r="A110" s="205"/>
      <c r="B110" s="206"/>
      <c r="C110" s="24"/>
      <c r="D110" s="24"/>
      <c r="E110" s="24"/>
      <c r="F110" s="24"/>
      <c r="G110" s="24"/>
      <c r="H110" s="24"/>
      <c r="I110" s="24"/>
      <c r="J110" s="24"/>
      <c r="K110" s="24"/>
      <c r="L110" s="24"/>
      <c r="M110" s="24"/>
      <c r="S110"/>
      <c r="T110"/>
      <c r="U110"/>
      <c r="V110" s="67">
        <v>43405</v>
      </c>
    </row>
    <row r="111" spans="1:22" x14ac:dyDescent="0.3">
      <c r="A111" s="205"/>
      <c r="B111" s="206"/>
      <c r="C111" s="24"/>
      <c r="D111" s="24"/>
      <c r="E111" s="24"/>
      <c r="F111" s="24"/>
      <c r="G111" s="24"/>
      <c r="H111" s="24"/>
      <c r="I111" s="24"/>
      <c r="J111" s="24"/>
      <c r="K111" s="24"/>
      <c r="L111" s="24"/>
      <c r="M111" s="24"/>
      <c r="S111"/>
      <c r="T111"/>
      <c r="U111"/>
      <c r="V111" s="67">
        <v>43435</v>
      </c>
    </row>
    <row r="112" spans="1:22" x14ac:dyDescent="0.3">
      <c r="A112" s="205"/>
      <c r="B112" s="206"/>
      <c r="C112" s="24"/>
      <c r="D112" s="24"/>
      <c r="E112" s="24"/>
      <c r="F112" s="24"/>
      <c r="G112" s="24"/>
      <c r="H112" s="24"/>
      <c r="I112" s="24"/>
      <c r="J112" s="24"/>
      <c r="K112" s="24"/>
      <c r="L112" s="24"/>
      <c r="M112" s="24"/>
      <c r="S112"/>
      <c r="T112"/>
      <c r="U112"/>
      <c r="V112" s="67">
        <v>43466</v>
      </c>
    </row>
    <row r="113" spans="1:22" x14ac:dyDescent="0.3">
      <c r="A113" s="205"/>
      <c r="B113" s="206"/>
      <c r="C113" s="24"/>
      <c r="D113" s="24"/>
      <c r="E113" s="24"/>
      <c r="F113" s="24"/>
      <c r="G113" s="24"/>
      <c r="H113" s="24"/>
      <c r="I113" s="24"/>
      <c r="J113" s="24"/>
      <c r="K113" s="24"/>
      <c r="L113" s="24"/>
      <c r="M113" s="24"/>
      <c r="S113"/>
      <c r="T113"/>
      <c r="U113"/>
      <c r="V113" s="67">
        <v>43497</v>
      </c>
    </row>
    <row r="114" spans="1:22" x14ac:dyDescent="0.3">
      <c r="S114"/>
      <c r="T114"/>
      <c r="U114"/>
      <c r="V114" s="67">
        <v>43525</v>
      </c>
    </row>
    <row r="116" spans="1:22" ht="20.399999999999999" x14ac:dyDescent="0.3">
      <c r="A116" s="358" t="s">
        <v>480</v>
      </c>
      <c r="B116" s="359"/>
      <c r="C116" s="359"/>
      <c r="D116" s="359"/>
      <c r="E116" s="359"/>
      <c r="F116" s="360"/>
      <c r="G116" s="64"/>
      <c r="H116" s="64"/>
      <c r="I116" s="64"/>
      <c r="J116" s="64"/>
      <c r="K116" s="64"/>
      <c r="L116" s="64"/>
      <c r="M116" s="64"/>
    </row>
    <row r="117" spans="1:22" x14ac:dyDescent="0.3">
      <c r="A117" s="107" t="s">
        <v>9</v>
      </c>
      <c r="B117" s="166" t="s">
        <v>88</v>
      </c>
      <c r="C117" s="166" t="s">
        <v>10</v>
      </c>
      <c r="D117" s="166" t="s">
        <v>11</v>
      </c>
      <c r="E117" s="166" t="s">
        <v>12</v>
      </c>
      <c r="F117" s="166" t="s">
        <v>1</v>
      </c>
      <c r="G117" s="64"/>
      <c r="H117" s="64"/>
      <c r="I117" s="64"/>
      <c r="J117" s="64"/>
      <c r="K117" s="64"/>
      <c r="L117" s="64"/>
      <c r="M117" s="64"/>
    </row>
    <row r="118" spans="1:22" x14ac:dyDescent="0.3">
      <c r="A118" s="168" t="s">
        <v>0</v>
      </c>
      <c r="B118" s="25"/>
      <c r="C118" s="25"/>
      <c r="D118" s="25"/>
      <c r="E118" s="25"/>
      <c r="F118" s="25"/>
      <c r="G118" s="64"/>
      <c r="H118" s="64"/>
      <c r="I118" s="64"/>
      <c r="J118" s="64"/>
      <c r="K118" s="64"/>
      <c r="L118" s="64"/>
      <c r="M118" s="64"/>
    </row>
    <row r="119" spans="1:22" x14ac:dyDescent="0.3">
      <c r="A119" s="168" t="s">
        <v>41</v>
      </c>
      <c r="B119" s="25"/>
      <c r="C119" s="25"/>
      <c r="D119" s="25"/>
      <c r="E119" s="25"/>
      <c r="F119" s="25"/>
      <c r="G119" s="64"/>
      <c r="H119" s="64"/>
      <c r="I119" s="64"/>
      <c r="J119" s="64"/>
      <c r="K119" s="64"/>
      <c r="L119" s="64"/>
      <c r="M119" s="64"/>
    </row>
    <row r="120" spans="1:22" x14ac:dyDescent="0.3">
      <c r="A120" s="168" t="s">
        <v>42</v>
      </c>
      <c r="B120" s="25"/>
      <c r="C120" s="25"/>
      <c r="D120" s="25"/>
      <c r="E120" s="25"/>
      <c r="F120" s="25"/>
      <c r="G120" s="64"/>
      <c r="H120" s="64"/>
      <c r="I120" s="64"/>
      <c r="J120" s="64"/>
      <c r="K120" s="64"/>
      <c r="L120" s="64"/>
      <c r="M120" s="64"/>
    </row>
    <row r="121" spans="1:22" x14ac:dyDescent="0.3">
      <c r="A121" s="168" t="s">
        <v>43</v>
      </c>
      <c r="B121" s="25"/>
      <c r="C121" s="25"/>
      <c r="D121" s="155"/>
      <c r="E121" s="155"/>
      <c r="F121" s="25"/>
      <c r="G121" s="64"/>
      <c r="H121" s="64"/>
      <c r="I121" s="64"/>
      <c r="J121" s="64"/>
      <c r="K121" s="64"/>
      <c r="L121" s="64"/>
      <c r="M121" s="64"/>
    </row>
    <row r="122" spans="1:22" x14ac:dyDescent="0.3">
      <c r="A122" s="168" t="s">
        <v>247</v>
      </c>
      <c r="B122" s="25"/>
      <c r="C122" s="25"/>
      <c r="D122" s="25"/>
      <c r="E122" s="25"/>
      <c r="F122" s="25"/>
      <c r="G122" s="64"/>
      <c r="H122" s="64"/>
      <c r="I122" s="64"/>
      <c r="J122" s="64"/>
      <c r="K122" s="64"/>
      <c r="L122" s="64"/>
      <c r="M122" s="64"/>
    </row>
    <row r="123" spans="1:22" x14ac:dyDescent="0.3">
      <c r="A123" s="168" t="s">
        <v>25</v>
      </c>
      <c r="B123" s="25"/>
      <c r="C123" s="155"/>
      <c r="D123" s="155"/>
      <c r="E123" s="155"/>
      <c r="F123" s="155"/>
      <c r="G123" s="64"/>
      <c r="H123" s="64"/>
      <c r="I123" s="64"/>
      <c r="J123" s="64"/>
      <c r="K123" s="64"/>
      <c r="L123" s="64"/>
      <c r="M123" s="64"/>
    </row>
    <row r="124" spans="1:22" x14ac:dyDescent="0.3">
      <c r="A124" s="168" t="s">
        <v>44</v>
      </c>
      <c r="B124" s="25"/>
      <c r="C124" s="155"/>
      <c r="D124" s="155"/>
      <c r="E124" s="155"/>
      <c r="F124" s="155"/>
      <c r="G124" s="64"/>
      <c r="H124" s="64"/>
      <c r="I124" s="64"/>
      <c r="J124" s="64"/>
      <c r="K124" s="64"/>
      <c r="L124" s="64"/>
      <c r="M124" s="64"/>
    </row>
    <row r="125" spans="1:22" x14ac:dyDescent="0.3">
      <c r="A125" s="168" t="s">
        <v>45</v>
      </c>
      <c r="B125" s="25"/>
      <c r="C125" s="155"/>
      <c r="D125" s="155"/>
      <c r="E125" s="155"/>
      <c r="F125" s="155"/>
      <c r="G125" s="64"/>
      <c r="H125" s="64"/>
      <c r="I125" s="64"/>
      <c r="J125" s="64"/>
      <c r="K125" s="64"/>
      <c r="L125" s="64"/>
      <c r="M125" s="64"/>
    </row>
    <row r="126" spans="1:22" x14ac:dyDescent="0.3">
      <c r="A126" s="168" t="s">
        <v>46</v>
      </c>
      <c r="B126" s="25"/>
      <c r="C126" s="25"/>
      <c r="D126" s="25"/>
      <c r="E126" s="25"/>
      <c r="F126" s="25"/>
      <c r="G126" s="64"/>
      <c r="H126" s="64"/>
      <c r="I126" s="64"/>
      <c r="J126" s="64"/>
      <c r="K126" s="64"/>
      <c r="L126" s="64"/>
      <c r="M126" s="64"/>
    </row>
    <row r="127" spans="1:22" x14ac:dyDescent="0.3">
      <c r="A127" s="168" t="s">
        <v>47</v>
      </c>
      <c r="B127" s="25"/>
      <c r="C127" s="25"/>
      <c r="D127" s="25"/>
      <c r="E127" s="25"/>
      <c r="F127" s="25"/>
      <c r="G127" s="64"/>
      <c r="H127" s="64"/>
      <c r="I127" s="64"/>
      <c r="J127" s="64"/>
      <c r="K127" s="64"/>
      <c r="L127" s="64"/>
      <c r="M127" s="64"/>
    </row>
    <row r="128" spans="1:22" x14ac:dyDescent="0.3">
      <c r="A128" s="169" t="s">
        <v>3</v>
      </c>
      <c r="B128" s="204">
        <f>SUM(B118:B126)-B127</f>
        <v>0</v>
      </c>
      <c r="C128" s="204">
        <f>SUM(C118:C126)-C127</f>
        <v>0</v>
      </c>
      <c r="D128" s="204">
        <f>SUM(D118:D126)-D127</f>
        <v>0</v>
      </c>
      <c r="E128" s="204">
        <f>SUM(E118:E126)-E127</f>
        <v>0</v>
      </c>
      <c r="F128" s="204">
        <f>SUM(F118:F126)-F127</f>
        <v>0</v>
      </c>
      <c r="G128" s="64"/>
      <c r="H128" s="64"/>
      <c r="I128" s="64"/>
      <c r="J128" s="64"/>
      <c r="K128" s="64"/>
      <c r="L128" s="64"/>
      <c r="M128" s="64"/>
    </row>
    <row r="129" spans="1:13" ht="31.2" x14ac:dyDescent="0.3">
      <c r="A129" s="113" t="s">
        <v>61</v>
      </c>
      <c r="B129" s="107" t="s">
        <v>62</v>
      </c>
      <c r="C129" s="167" t="s">
        <v>63</v>
      </c>
      <c r="D129" s="167" t="s">
        <v>64</v>
      </c>
      <c r="E129" s="167" t="s">
        <v>65</v>
      </c>
      <c r="F129" s="167" t="s">
        <v>66</v>
      </c>
      <c r="G129" s="167" t="s">
        <v>67</v>
      </c>
      <c r="H129" s="167" t="s">
        <v>68</v>
      </c>
      <c r="I129" s="167" t="s">
        <v>69</v>
      </c>
      <c r="J129" s="167" t="s">
        <v>70</v>
      </c>
      <c r="K129" s="167" t="s">
        <v>71</v>
      </c>
      <c r="L129" s="167" t="s">
        <v>72</v>
      </c>
      <c r="M129" s="107" t="s">
        <v>73</v>
      </c>
    </row>
    <row r="130" spans="1:13" x14ac:dyDescent="0.3">
      <c r="A130" s="205"/>
      <c r="B130" s="206"/>
      <c r="C130" s="24"/>
      <c r="D130" s="24"/>
      <c r="E130" s="24"/>
      <c r="F130" s="24"/>
      <c r="G130" s="24"/>
      <c r="H130" s="24"/>
      <c r="I130" s="24"/>
      <c r="J130" s="24"/>
      <c r="K130" s="24"/>
      <c r="L130" s="24"/>
      <c r="M130" s="24"/>
    </row>
    <row r="131" spans="1:13" x14ac:dyDescent="0.3">
      <c r="A131" s="205"/>
      <c r="B131" s="206"/>
      <c r="C131" s="24"/>
      <c r="D131" s="24"/>
      <c r="E131" s="24"/>
      <c r="F131" s="24"/>
      <c r="G131" s="24"/>
      <c r="H131" s="24"/>
      <c r="I131" s="24"/>
      <c r="J131" s="24"/>
      <c r="K131" s="24"/>
      <c r="L131" s="24"/>
      <c r="M131" s="24"/>
    </row>
    <row r="132" spans="1:13" x14ac:dyDescent="0.3">
      <c r="A132" s="205"/>
      <c r="B132" s="206"/>
      <c r="C132" s="24"/>
      <c r="D132" s="24"/>
      <c r="E132" s="24"/>
      <c r="F132" s="24"/>
      <c r="G132" s="24"/>
      <c r="H132" s="24"/>
      <c r="I132" s="24"/>
      <c r="J132" s="24"/>
      <c r="K132" s="24"/>
      <c r="L132" s="24"/>
      <c r="M132" s="24"/>
    </row>
    <row r="133" spans="1:13" x14ac:dyDescent="0.3">
      <c r="A133" s="205"/>
      <c r="B133" s="206"/>
      <c r="C133" s="24"/>
      <c r="D133" s="24"/>
      <c r="E133" s="24"/>
      <c r="F133" s="24"/>
      <c r="G133" s="24"/>
      <c r="H133" s="24"/>
      <c r="I133" s="24"/>
      <c r="J133" s="24"/>
      <c r="K133" s="24"/>
      <c r="L133" s="24"/>
      <c r="M133" s="24"/>
    </row>
    <row r="134" spans="1:13" x14ac:dyDescent="0.3">
      <c r="A134" s="205"/>
      <c r="B134" s="206"/>
      <c r="C134" s="24"/>
      <c r="D134" s="24"/>
      <c r="E134" s="24"/>
      <c r="F134" s="24"/>
      <c r="G134" s="24"/>
      <c r="H134" s="24"/>
      <c r="I134" s="24"/>
      <c r="J134" s="24"/>
      <c r="K134" s="24"/>
      <c r="L134" s="24"/>
      <c r="M134" s="24"/>
    </row>
    <row r="135" spans="1:13" x14ac:dyDescent="0.3">
      <c r="A135" s="205"/>
      <c r="B135" s="206"/>
      <c r="C135" s="24"/>
      <c r="D135" s="24"/>
      <c r="E135" s="24"/>
      <c r="F135" s="24"/>
      <c r="G135" s="24"/>
      <c r="H135" s="24"/>
      <c r="I135" s="24"/>
      <c r="J135" s="24"/>
      <c r="K135" s="24"/>
      <c r="L135" s="24"/>
      <c r="M135" s="24"/>
    </row>
    <row r="136" spans="1:13" x14ac:dyDescent="0.3">
      <c r="A136" s="205"/>
      <c r="B136" s="206"/>
      <c r="C136" s="24"/>
      <c r="D136" s="24"/>
      <c r="E136" s="24"/>
      <c r="F136" s="24"/>
      <c r="G136" s="24"/>
      <c r="H136" s="24"/>
      <c r="I136" s="24"/>
      <c r="J136" s="24"/>
      <c r="K136" s="24"/>
      <c r="L136" s="24"/>
      <c r="M136" s="24"/>
    </row>
    <row r="137" spans="1:13" x14ac:dyDescent="0.3">
      <c r="A137" s="205"/>
      <c r="B137" s="206"/>
      <c r="C137" s="24"/>
      <c r="D137" s="24"/>
      <c r="E137" s="24"/>
      <c r="F137" s="24"/>
      <c r="G137" s="24"/>
      <c r="H137" s="24"/>
      <c r="I137" s="24"/>
      <c r="J137" s="24"/>
      <c r="K137" s="24"/>
      <c r="L137" s="24"/>
      <c r="M137" s="24"/>
    </row>
    <row r="138" spans="1:13" x14ac:dyDescent="0.3">
      <c r="A138" s="205"/>
      <c r="B138" s="206"/>
      <c r="C138" s="24"/>
      <c r="D138" s="24"/>
      <c r="E138" s="24"/>
      <c r="F138" s="24"/>
      <c r="G138" s="24"/>
      <c r="H138" s="24"/>
      <c r="I138" s="24"/>
      <c r="J138" s="24"/>
      <c r="K138" s="24"/>
      <c r="L138" s="24"/>
      <c r="M138" s="24"/>
    </row>
    <row r="139" spans="1:13" x14ac:dyDescent="0.3">
      <c r="A139" s="205"/>
      <c r="B139" s="206"/>
      <c r="C139" s="24"/>
      <c r="D139" s="24"/>
      <c r="E139" s="24"/>
      <c r="F139" s="24"/>
      <c r="G139" s="24"/>
      <c r="H139" s="24"/>
      <c r="I139" s="24"/>
      <c r="J139" s="24"/>
      <c r="K139" s="24"/>
      <c r="L139" s="24"/>
      <c r="M139" s="24"/>
    </row>
    <row r="142" spans="1:13" ht="20.399999999999999" x14ac:dyDescent="0.3">
      <c r="A142" s="358" t="s">
        <v>481</v>
      </c>
      <c r="B142" s="359"/>
      <c r="C142" s="359"/>
      <c r="D142" s="359"/>
      <c r="E142" s="359"/>
      <c r="F142" s="360"/>
      <c r="G142" s="64"/>
      <c r="H142" s="64"/>
      <c r="I142" s="64"/>
      <c r="J142" s="64"/>
      <c r="K142" s="64"/>
      <c r="L142" s="64"/>
      <c r="M142" s="64"/>
    </row>
    <row r="143" spans="1:13" x14ac:dyDescent="0.3">
      <c r="A143" s="107" t="s">
        <v>9</v>
      </c>
      <c r="B143" s="166" t="s">
        <v>88</v>
      </c>
      <c r="C143" s="166" t="s">
        <v>10</v>
      </c>
      <c r="D143" s="166" t="s">
        <v>11</v>
      </c>
      <c r="E143" s="166" t="s">
        <v>12</v>
      </c>
      <c r="F143" s="166" t="s">
        <v>1</v>
      </c>
      <c r="G143" s="64"/>
      <c r="H143" s="64"/>
      <c r="I143" s="64"/>
      <c r="J143" s="64"/>
      <c r="K143" s="64"/>
      <c r="L143" s="64"/>
      <c r="M143" s="64"/>
    </row>
    <row r="144" spans="1:13" x14ac:dyDescent="0.3">
      <c r="A144" s="168" t="s">
        <v>0</v>
      </c>
      <c r="B144" s="25"/>
      <c r="C144" s="25"/>
      <c r="D144" s="25"/>
      <c r="E144" s="25"/>
      <c r="F144" s="25"/>
      <c r="G144" s="64"/>
      <c r="H144" s="64"/>
      <c r="I144" s="64"/>
      <c r="J144" s="64"/>
      <c r="K144" s="64"/>
      <c r="L144" s="64"/>
      <c r="M144" s="64"/>
    </row>
    <row r="145" spans="1:13" x14ac:dyDescent="0.3">
      <c r="A145" s="168" t="s">
        <v>41</v>
      </c>
      <c r="B145" s="25"/>
      <c r="C145" s="25"/>
      <c r="D145" s="25"/>
      <c r="E145" s="25"/>
      <c r="F145" s="25"/>
      <c r="G145" s="64"/>
      <c r="H145" s="64"/>
      <c r="I145" s="64"/>
      <c r="J145" s="64"/>
      <c r="K145" s="64"/>
      <c r="L145" s="64"/>
      <c r="M145" s="64"/>
    </row>
    <row r="146" spans="1:13" x14ac:dyDescent="0.3">
      <c r="A146" s="168" t="s">
        <v>42</v>
      </c>
      <c r="B146" s="25"/>
      <c r="C146" s="25"/>
      <c r="D146" s="25"/>
      <c r="E146" s="25"/>
      <c r="F146" s="25"/>
      <c r="G146" s="64"/>
      <c r="H146" s="64"/>
      <c r="I146" s="64"/>
      <c r="J146" s="64"/>
      <c r="K146" s="64"/>
      <c r="L146" s="64"/>
      <c r="M146" s="64"/>
    </row>
    <row r="147" spans="1:13" x14ac:dyDescent="0.3">
      <c r="A147" s="168" t="s">
        <v>43</v>
      </c>
      <c r="B147" s="25"/>
      <c r="C147" s="25"/>
      <c r="D147" s="155"/>
      <c r="E147" s="155"/>
      <c r="F147" s="25"/>
      <c r="G147" s="64"/>
      <c r="H147" s="64"/>
      <c r="I147" s="64"/>
      <c r="J147" s="64"/>
      <c r="K147" s="64"/>
      <c r="L147" s="64"/>
      <c r="M147" s="64"/>
    </row>
    <row r="148" spans="1:13" x14ac:dyDescent="0.3">
      <c r="A148" s="168" t="s">
        <v>247</v>
      </c>
      <c r="B148" s="25"/>
      <c r="C148" s="25"/>
      <c r="D148" s="25"/>
      <c r="E148" s="25"/>
      <c r="F148" s="25"/>
      <c r="G148" s="64"/>
      <c r="H148" s="64"/>
      <c r="I148" s="64"/>
      <c r="J148" s="64"/>
      <c r="K148" s="64"/>
      <c r="L148" s="64"/>
      <c r="M148" s="64"/>
    </row>
    <row r="149" spans="1:13" x14ac:dyDescent="0.3">
      <c r="A149" s="168" t="s">
        <v>25</v>
      </c>
      <c r="B149" s="25"/>
      <c r="C149" s="155"/>
      <c r="D149" s="155"/>
      <c r="E149" s="155"/>
      <c r="F149" s="155"/>
      <c r="G149" s="64"/>
      <c r="H149" s="64"/>
      <c r="I149" s="64"/>
      <c r="J149" s="64"/>
      <c r="K149" s="64"/>
      <c r="L149" s="64"/>
      <c r="M149" s="64"/>
    </row>
    <row r="150" spans="1:13" x14ac:dyDescent="0.3">
      <c r="A150" s="168" t="s">
        <v>44</v>
      </c>
      <c r="B150" s="25"/>
      <c r="C150" s="155"/>
      <c r="D150" s="155"/>
      <c r="E150" s="155"/>
      <c r="F150" s="155"/>
      <c r="G150" s="64"/>
      <c r="H150" s="64"/>
      <c r="I150" s="64"/>
      <c r="J150" s="64"/>
      <c r="K150" s="64"/>
      <c r="L150" s="64"/>
      <c r="M150" s="64"/>
    </row>
    <row r="151" spans="1:13" x14ac:dyDescent="0.3">
      <c r="A151" s="168" t="s">
        <v>45</v>
      </c>
      <c r="B151" s="25"/>
      <c r="C151" s="155"/>
      <c r="D151" s="155"/>
      <c r="E151" s="155"/>
      <c r="F151" s="155"/>
      <c r="G151" s="64"/>
      <c r="H151" s="64"/>
      <c r="I151" s="64"/>
      <c r="J151" s="64"/>
      <c r="K151" s="64"/>
      <c r="L151" s="64"/>
      <c r="M151" s="64"/>
    </row>
    <row r="152" spans="1:13" x14ac:dyDescent="0.3">
      <c r="A152" s="168" t="s">
        <v>46</v>
      </c>
      <c r="B152" s="25"/>
      <c r="C152" s="25"/>
      <c r="D152" s="25"/>
      <c r="E152" s="25"/>
      <c r="F152" s="25"/>
      <c r="G152" s="64"/>
      <c r="H152" s="64"/>
      <c r="I152" s="64"/>
      <c r="J152" s="64"/>
      <c r="K152" s="64"/>
      <c r="L152" s="64"/>
      <c r="M152" s="64"/>
    </row>
    <row r="153" spans="1:13" x14ac:dyDescent="0.3">
      <c r="A153" s="168" t="s">
        <v>47</v>
      </c>
      <c r="B153" s="25"/>
      <c r="C153" s="25"/>
      <c r="D153" s="25"/>
      <c r="E153" s="25"/>
      <c r="F153" s="25"/>
      <c r="G153" s="64"/>
      <c r="H153" s="64"/>
      <c r="I153" s="64"/>
      <c r="J153" s="64"/>
      <c r="K153" s="64"/>
      <c r="L153" s="64"/>
      <c r="M153" s="64"/>
    </row>
    <row r="154" spans="1:13" x14ac:dyDescent="0.3">
      <c r="A154" s="169" t="s">
        <v>3</v>
      </c>
      <c r="B154" s="204">
        <f>SUM(B144:B152)-B153</f>
        <v>0</v>
      </c>
      <c r="C154" s="204">
        <f>SUM(C144:C152)-C153</f>
        <v>0</v>
      </c>
      <c r="D154" s="204">
        <f>SUM(D144:D152)-D153</f>
        <v>0</v>
      </c>
      <c r="E154" s="204">
        <f>SUM(E144:E152)-E153</f>
        <v>0</v>
      </c>
      <c r="F154" s="204">
        <f>SUM(F144:F152)-F153</f>
        <v>0</v>
      </c>
      <c r="G154" s="64"/>
      <c r="H154" s="64"/>
      <c r="I154" s="64"/>
      <c r="J154" s="64"/>
      <c r="K154" s="64"/>
      <c r="L154" s="64"/>
      <c r="M154" s="64"/>
    </row>
    <row r="155" spans="1:13" ht="31.2" x14ac:dyDescent="0.3">
      <c r="A155" s="113" t="s">
        <v>61</v>
      </c>
      <c r="B155" s="107" t="s">
        <v>62</v>
      </c>
      <c r="C155" s="167" t="s">
        <v>63</v>
      </c>
      <c r="D155" s="167" t="s">
        <v>64</v>
      </c>
      <c r="E155" s="167" t="s">
        <v>65</v>
      </c>
      <c r="F155" s="167" t="s">
        <v>66</v>
      </c>
      <c r="G155" s="167" t="s">
        <v>67</v>
      </c>
      <c r="H155" s="167" t="s">
        <v>68</v>
      </c>
      <c r="I155" s="167" t="s">
        <v>69</v>
      </c>
      <c r="J155" s="167" t="s">
        <v>70</v>
      </c>
      <c r="K155" s="167" t="s">
        <v>71</v>
      </c>
      <c r="L155" s="167" t="s">
        <v>72</v>
      </c>
      <c r="M155" s="107" t="s">
        <v>73</v>
      </c>
    </row>
    <row r="156" spans="1:13" x14ac:dyDescent="0.3">
      <c r="A156" s="205"/>
      <c r="B156" s="206"/>
      <c r="C156" s="24"/>
      <c r="D156" s="24"/>
      <c r="E156" s="24"/>
      <c r="F156" s="24"/>
      <c r="G156" s="24"/>
      <c r="H156" s="24"/>
      <c r="I156" s="24"/>
      <c r="J156" s="24"/>
      <c r="K156" s="24"/>
      <c r="L156" s="24"/>
      <c r="M156" s="24"/>
    </row>
    <row r="157" spans="1:13" x14ac:dyDescent="0.3">
      <c r="A157" s="205"/>
      <c r="B157" s="206"/>
      <c r="C157" s="24"/>
      <c r="D157" s="24"/>
      <c r="E157" s="24"/>
      <c r="F157" s="24"/>
      <c r="G157" s="24"/>
      <c r="H157" s="24"/>
      <c r="I157" s="24"/>
      <c r="J157" s="24"/>
      <c r="K157" s="24"/>
      <c r="L157" s="24"/>
      <c r="M157" s="24"/>
    </row>
    <row r="158" spans="1:13" x14ac:dyDescent="0.3">
      <c r="A158" s="205"/>
      <c r="B158" s="206"/>
      <c r="C158" s="24"/>
      <c r="D158" s="24"/>
      <c r="E158" s="24"/>
      <c r="F158" s="24"/>
      <c r="G158" s="24"/>
      <c r="H158" s="24"/>
      <c r="I158" s="24"/>
      <c r="J158" s="24"/>
      <c r="K158" s="24"/>
      <c r="L158" s="24"/>
      <c r="M158" s="24"/>
    </row>
    <row r="159" spans="1:13" x14ac:dyDescent="0.3">
      <c r="A159" s="205"/>
      <c r="B159" s="206"/>
      <c r="C159" s="24"/>
      <c r="D159" s="24"/>
      <c r="E159" s="24"/>
      <c r="F159" s="24"/>
      <c r="G159" s="24"/>
      <c r="H159" s="24"/>
      <c r="I159" s="24"/>
      <c r="J159" s="24"/>
      <c r="K159" s="24"/>
      <c r="L159" s="24"/>
      <c r="M159" s="24"/>
    </row>
    <row r="160" spans="1:13" x14ac:dyDescent="0.3">
      <c r="A160" s="205"/>
      <c r="B160" s="206"/>
      <c r="C160" s="24"/>
      <c r="D160" s="24"/>
      <c r="E160" s="24"/>
      <c r="F160" s="24"/>
      <c r="G160" s="24"/>
      <c r="H160" s="24"/>
      <c r="I160" s="24"/>
      <c r="J160" s="24"/>
      <c r="K160" s="24"/>
      <c r="L160" s="24"/>
      <c r="M160" s="24"/>
    </row>
    <row r="161" spans="1:13" x14ac:dyDescent="0.3">
      <c r="A161" s="205"/>
      <c r="B161" s="206"/>
      <c r="C161" s="24"/>
      <c r="D161" s="24"/>
      <c r="E161" s="24"/>
      <c r="F161" s="24"/>
      <c r="G161" s="24"/>
      <c r="H161" s="24"/>
      <c r="I161" s="24"/>
      <c r="J161" s="24"/>
      <c r="K161" s="24"/>
      <c r="L161" s="24"/>
      <c r="M161" s="24"/>
    </row>
    <row r="162" spans="1:13" x14ac:dyDescent="0.3">
      <c r="A162" s="205"/>
      <c r="B162" s="206"/>
      <c r="C162" s="24"/>
      <c r="D162" s="24"/>
      <c r="E162" s="24"/>
      <c r="F162" s="24"/>
      <c r="G162" s="24"/>
      <c r="H162" s="24"/>
      <c r="I162" s="24"/>
      <c r="J162" s="24"/>
      <c r="K162" s="24"/>
      <c r="L162" s="24"/>
      <c r="M162" s="24"/>
    </row>
    <row r="163" spans="1:13" x14ac:dyDescent="0.3">
      <c r="A163" s="205"/>
      <c r="B163" s="206"/>
      <c r="C163" s="24"/>
      <c r="D163" s="24"/>
      <c r="E163" s="24"/>
      <c r="F163" s="24"/>
      <c r="G163" s="24"/>
      <c r="H163" s="24"/>
      <c r="I163" s="24"/>
      <c r="J163" s="24"/>
      <c r="K163" s="24"/>
      <c r="L163" s="24"/>
      <c r="M163" s="24"/>
    </row>
    <row r="164" spans="1:13" x14ac:dyDescent="0.3">
      <c r="A164" s="205"/>
      <c r="B164" s="206"/>
      <c r="C164" s="24"/>
      <c r="D164" s="24"/>
      <c r="E164" s="24"/>
      <c r="F164" s="24"/>
      <c r="G164" s="24"/>
      <c r="H164" s="24"/>
      <c r="I164" s="24"/>
      <c r="J164" s="24"/>
      <c r="K164" s="24"/>
      <c r="L164" s="24"/>
      <c r="M164" s="24"/>
    </row>
    <row r="165" spans="1:13" x14ac:dyDescent="0.3">
      <c r="A165" s="205"/>
      <c r="B165" s="206"/>
      <c r="C165" s="24"/>
      <c r="D165" s="24"/>
      <c r="E165" s="24"/>
      <c r="F165" s="24"/>
      <c r="G165" s="24"/>
      <c r="H165" s="24"/>
      <c r="I165" s="24"/>
      <c r="J165" s="24"/>
      <c r="K165" s="24"/>
      <c r="L165" s="24"/>
      <c r="M165" s="24"/>
    </row>
    <row r="168" spans="1:13" ht="20.399999999999999" x14ac:dyDescent="0.3">
      <c r="A168" s="358" t="s">
        <v>482</v>
      </c>
      <c r="B168" s="359"/>
      <c r="C168" s="359"/>
      <c r="D168" s="359"/>
      <c r="E168" s="359"/>
      <c r="F168" s="360"/>
      <c r="G168" s="64"/>
      <c r="H168" s="64"/>
      <c r="I168" s="64"/>
      <c r="J168" s="64"/>
      <c r="K168" s="64"/>
      <c r="L168" s="64"/>
      <c r="M168" s="64"/>
    </row>
    <row r="169" spans="1:13" x14ac:dyDescent="0.3">
      <c r="A169" s="107" t="s">
        <v>9</v>
      </c>
      <c r="B169" s="166" t="s">
        <v>88</v>
      </c>
      <c r="C169" s="166" t="s">
        <v>10</v>
      </c>
      <c r="D169" s="166" t="s">
        <v>11</v>
      </c>
      <c r="E169" s="166" t="s">
        <v>12</v>
      </c>
      <c r="F169" s="166" t="s">
        <v>1</v>
      </c>
      <c r="G169" s="64"/>
      <c r="H169" s="64"/>
      <c r="I169" s="64"/>
      <c r="J169" s="64"/>
      <c r="K169" s="64"/>
      <c r="L169" s="64"/>
      <c r="M169" s="64"/>
    </row>
    <row r="170" spans="1:13" x14ac:dyDescent="0.3">
      <c r="A170" s="168" t="s">
        <v>0</v>
      </c>
      <c r="B170" s="25"/>
      <c r="C170" s="25"/>
      <c r="D170" s="25"/>
      <c r="E170" s="25"/>
      <c r="F170" s="25"/>
      <c r="G170" s="64"/>
      <c r="H170" s="64"/>
      <c r="I170" s="64"/>
      <c r="J170" s="64"/>
      <c r="K170" s="64"/>
      <c r="L170" s="64"/>
      <c r="M170" s="64"/>
    </row>
    <row r="171" spans="1:13" x14ac:dyDescent="0.3">
      <c r="A171" s="168" t="s">
        <v>41</v>
      </c>
      <c r="B171" s="25"/>
      <c r="C171" s="25"/>
      <c r="D171" s="25"/>
      <c r="E171" s="25"/>
      <c r="F171" s="25"/>
      <c r="G171" s="64"/>
      <c r="H171" s="64"/>
      <c r="I171" s="64"/>
      <c r="J171" s="64"/>
      <c r="K171" s="64"/>
      <c r="L171" s="64"/>
      <c r="M171" s="64"/>
    </row>
    <row r="172" spans="1:13" x14ac:dyDescent="0.3">
      <c r="A172" s="168" t="s">
        <v>42</v>
      </c>
      <c r="B172" s="25"/>
      <c r="C172" s="25"/>
      <c r="D172" s="25"/>
      <c r="E172" s="25"/>
      <c r="F172" s="25"/>
      <c r="G172" s="64"/>
      <c r="H172" s="64"/>
      <c r="I172" s="64"/>
      <c r="J172" s="64"/>
      <c r="K172" s="64"/>
      <c r="L172" s="64"/>
      <c r="M172" s="64"/>
    </row>
    <row r="173" spans="1:13" x14ac:dyDescent="0.3">
      <c r="A173" s="168" t="s">
        <v>43</v>
      </c>
      <c r="B173" s="25"/>
      <c r="C173" s="25"/>
      <c r="D173" s="155"/>
      <c r="E173" s="155"/>
      <c r="F173" s="25"/>
      <c r="G173" s="64"/>
      <c r="H173" s="64"/>
      <c r="I173" s="64"/>
      <c r="J173" s="64"/>
      <c r="K173" s="64"/>
      <c r="L173" s="64"/>
      <c r="M173" s="64"/>
    </row>
    <row r="174" spans="1:13" x14ac:dyDescent="0.3">
      <c r="A174" s="168" t="s">
        <v>247</v>
      </c>
      <c r="B174" s="25"/>
      <c r="C174" s="25"/>
      <c r="D174" s="25"/>
      <c r="E174" s="25"/>
      <c r="F174" s="25"/>
      <c r="G174" s="64"/>
      <c r="H174" s="64"/>
      <c r="I174" s="64"/>
      <c r="J174" s="64"/>
      <c r="K174" s="64"/>
      <c r="L174" s="64"/>
      <c r="M174" s="64"/>
    </row>
    <row r="175" spans="1:13" x14ac:dyDescent="0.3">
      <c r="A175" s="168" t="s">
        <v>25</v>
      </c>
      <c r="B175" s="25"/>
      <c r="C175" s="155"/>
      <c r="D175" s="155"/>
      <c r="E175" s="155"/>
      <c r="F175" s="155"/>
      <c r="G175" s="64"/>
      <c r="H175" s="64"/>
      <c r="I175" s="64"/>
      <c r="J175" s="64"/>
      <c r="K175" s="64"/>
      <c r="L175" s="64"/>
      <c r="M175" s="64"/>
    </row>
    <row r="176" spans="1:13" x14ac:dyDescent="0.3">
      <c r="A176" s="168" t="s">
        <v>44</v>
      </c>
      <c r="B176" s="25"/>
      <c r="C176" s="155"/>
      <c r="D176" s="155"/>
      <c r="E176" s="155"/>
      <c r="F176" s="155"/>
      <c r="G176" s="64"/>
      <c r="H176" s="64"/>
      <c r="I176" s="64"/>
      <c r="J176" s="64"/>
      <c r="K176" s="64"/>
      <c r="L176" s="64"/>
      <c r="M176" s="64"/>
    </row>
    <row r="177" spans="1:13" x14ac:dyDescent="0.3">
      <c r="A177" s="168" t="s">
        <v>45</v>
      </c>
      <c r="B177" s="25"/>
      <c r="C177" s="155"/>
      <c r="D177" s="155"/>
      <c r="E177" s="155"/>
      <c r="F177" s="155"/>
      <c r="G177" s="64"/>
      <c r="H177" s="64"/>
      <c r="I177" s="64"/>
      <c r="J177" s="64"/>
      <c r="K177" s="64"/>
      <c r="L177" s="64"/>
      <c r="M177" s="64"/>
    </row>
    <row r="178" spans="1:13" x14ac:dyDescent="0.3">
      <c r="A178" s="168" t="s">
        <v>46</v>
      </c>
      <c r="B178" s="25"/>
      <c r="C178" s="25"/>
      <c r="D178" s="25"/>
      <c r="E178" s="25"/>
      <c r="F178" s="25"/>
      <c r="G178" s="64"/>
      <c r="H178" s="64"/>
      <c r="I178" s="64"/>
      <c r="J178" s="64"/>
      <c r="K178" s="64"/>
      <c r="L178" s="64"/>
      <c r="M178" s="64"/>
    </row>
    <row r="179" spans="1:13" x14ac:dyDescent="0.3">
      <c r="A179" s="168" t="s">
        <v>47</v>
      </c>
      <c r="B179" s="25"/>
      <c r="C179" s="25"/>
      <c r="D179" s="25"/>
      <c r="E179" s="25"/>
      <c r="F179" s="25"/>
      <c r="G179" s="64"/>
      <c r="H179" s="64"/>
      <c r="I179" s="64"/>
      <c r="J179" s="64"/>
      <c r="K179" s="64"/>
      <c r="L179" s="64"/>
      <c r="M179" s="64"/>
    </row>
    <row r="180" spans="1:13" x14ac:dyDescent="0.3">
      <c r="A180" s="169" t="s">
        <v>3</v>
      </c>
      <c r="B180" s="204">
        <f>SUM(B170:B178)-B179</f>
        <v>0</v>
      </c>
      <c r="C180" s="204">
        <f>SUM(C170:C178)-C179</f>
        <v>0</v>
      </c>
      <c r="D180" s="204">
        <f>SUM(D170:D178)-D179</f>
        <v>0</v>
      </c>
      <c r="E180" s="204">
        <f>SUM(E170:E178)-E179</f>
        <v>0</v>
      </c>
      <c r="F180" s="204">
        <f>SUM(F170:F178)-F179</f>
        <v>0</v>
      </c>
      <c r="G180" s="64"/>
      <c r="H180" s="64"/>
      <c r="I180" s="64"/>
      <c r="J180" s="64"/>
      <c r="K180" s="64"/>
      <c r="L180" s="64"/>
      <c r="M180" s="64"/>
    </row>
    <row r="181" spans="1:13" ht="31.2" x14ac:dyDescent="0.3">
      <c r="A181" s="113" t="s">
        <v>61</v>
      </c>
      <c r="B181" s="107" t="s">
        <v>62</v>
      </c>
      <c r="C181" s="167" t="s">
        <v>63</v>
      </c>
      <c r="D181" s="167" t="s">
        <v>64</v>
      </c>
      <c r="E181" s="167" t="s">
        <v>65</v>
      </c>
      <c r="F181" s="167" t="s">
        <v>66</v>
      </c>
      <c r="G181" s="167" t="s">
        <v>67</v>
      </c>
      <c r="H181" s="167" t="s">
        <v>68</v>
      </c>
      <c r="I181" s="167" t="s">
        <v>69</v>
      </c>
      <c r="J181" s="167" t="s">
        <v>70</v>
      </c>
      <c r="K181" s="167" t="s">
        <v>71</v>
      </c>
      <c r="L181" s="167" t="s">
        <v>72</v>
      </c>
      <c r="M181" s="107" t="s">
        <v>73</v>
      </c>
    </row>
    <row r="182" spans="1:13" x14ac:dyDescent="0.3">
      <c r="A182" s="205"/>
      <c r="B182" s="206"/>
      <c r="C182" s="24"/>
      <c r="D182" s="24"/>
      <c r="E182" s="24"/>
      <c r="F182" s="24"/>
      <c r="G182" s="24"/>
      <c r="H182" s="24"/>
      <c r="I182" s="24"/>
      <c r="J182" s="24"/>
      <c r="K182" s="24"/>
      <c r="L182" s="24"/>
      <c r="M182" s="24"/>
    </row>
    <row r="183" spans="1:13" x14ac:dyDescent="0.3">
      <c r="A183" s="205"/>
      <c r="B183" s="206"/>
      <c r="C183" s="24"/>
      <c r="D183" s="24"/>
      <c r="E183" s="24"/>
      <c r="F183" s="24"/>
      <c r="G183" s="24"/>
      <c r="H183" s="24"/>
      <c r="I183" s="24"/>
      <c r="J183" s="24"/>
      <c r="K183" s="24"/>
      <c r="L183" s="24"/>
      <c r="M183" s="24"/>
    </row>
    <row r="184" spans="1:13" x14ac:dyDescent="0.3">
      <c r="A184" s="205"/>
      <c r="B184" s="206"/>
      <c r="C184" s="24"/>
      <c r="D184" s="24"/>
      <c r="E184" s="24"/>
      <c r="F184" s="24"/>
      <c r="G184" s="24"/>
      <c r="H184" s="24"/>
      <c r="I184" s="24"/>
      <c r="J184" s="24"/>
      <c r="K184" s="24"/>
      <c r="L184" s="24"/>
      <c r="M184" s="24"/>
    </row>
    <row r="185" spans="1:13" x14ac:dyDescent="0.3">
      <c r="A185" s="205"/>
      <c r="B185" s="206"/>
      <c r="C185" s="24"/>
      <c r="D185" s="24"/>
      <c r="E185" s="24"/>
      <c r="F185" s="24"/>
      <c r="G185" s="24"/>
      <c r="H185" s="24"/>
      <c r="I185" s="24"/>
      <c r="J185" s="24"/>
      <c r="K185" s="24"/>
      <c r="L185" s="24"/>
      <c r="M185" s="24"/>
    </row>
    <row r="186" spans="1:13" x14ac:dyDescent="0.3">
      <c r="A186" s="205"/>
      <c r="B186" s="206"/>
      <c r="C186" s="24"/>
      <c r="D186" s="24"/>
      <c r="E186" s="24"/>
      <c r="F186" s="24"/>
      <c r="G186" s="24"/>
      <c r="H186" s="24"/>
      <c r="I186" s="24"/>
      <c r="J186" s="24"/>
      <c r="K186" s="24"/>
      <c r="L186" s="24"/>
      <c r="M186" s="24"/>
    </row>
    <row r="187" spans="1:13" x14ac:dyDescent="0.3">
      <c r="A187" s="205"/>
      <c r="B187" s="206"/>
      <c r="C187" s="24"/>
      <c r="D187" s="24"/>
      <c r="E187" s="24"/>
      <c r="F187" s="24"/>
      <c r="G187" s="24"/>
      <c r="H187" s="24"/>
      <c r="I187" s="24"/>
      <c r="J187" s="24"/>
      <c r="K187" s="24"/>
      <c r="L187" s="24"/>
      <c r="M187" s="24"/>
    </row>
    <row r="188" spans="1:13" x14ac:dyDescent="0.3">
      <c r="A188" s="205"/>
      <c r="B188" s="206"/>
      <c r="C188" s="24"/>
      <c r="D188" s="24"/>
      <c r="E188" s="24"/>
      <c r="F188" s="24"/>
      <c r="G188" s="24"/>
      <c r="H188" s="24"/>
      <c r="I188" s="24"/>
      <c r="J188" s="24"/>
      <c r="K188" s="24"/>
      <c r="L188" s="24"/>
      <c r="M188" s="24"/>
    </row>
    <row r="189" spans="1:13" x14ac:dyDescent="0.3">
      <c r="A189" s="205"/>
      <c r="B189" s="206"/>
      <c r="C189" s="24"/>
      <c r="D189" s="24"/>
      <c r="E189" s="24"/>
      <c r="F189" s="24"/>
      <c r="G189" s="24"/>
      <c r="H189" s="24"/>
      <c r="I189" s="24"/>
      <c r="J189" s="24"/>
      <c r="K189" s="24"/>
      <c r="L189" s="24"/>
      <c r="M189" s="24"/>
    </row>
    <row r="190" spans="1:13" x14ac:dyDescent="0.3">
      <c r="A190" s="205"/>
      <c r="B190" s="206"/>
      <c r="C190" s="24"/>
      <c r="D190" s="24"/>
      <c r="E190" s="24"/>
      <c r="F190" s="24"/>
      <c r="G190" s="24"/>
      <c r="H190" s="24"/>
      <c r="I190" s="24"/>
      <c r="J190" s="24"/>
      <c r="K190" s="24"/>
      <c r="L190" s="24"/>
      <c r="M190" s="24"/>
    </row>
    <row r="191" spans="1:13" x14ac:dyDescent="0.3">
      <c r="A191" s="205"/>
      <c r="B191" s="206"/>
      <c r="C191" s="24"/>
      <c r="D191" s="24"/>
      <c r="E191" s="24"/>
      <c r="F191" s="24"/>
      <c r="G191" s="24"/>
      <c r="H191" s="24"/>
      <c r="I191" s="24"/>
      <c r="J191" s="24"/>
      <c r="K191" s="24"/>
      <c r="L191" s="24"/>
      <c r="M191" s="24"/>
    </row>
    <row r="194" spans="1:13" ht="20.399999999999999" x14ac:dyDescent="0.3">
      <c r="A194" s="358" t="s">
        <v>483</v>
      </c>
      <c r="B194" s="359"/>
      <c r="C194" s="359"/>
      <c r="D194" s="359"/>
      <c r="E194" s="359"/>
      <c r="F194" s="360"/>
      <c r="G194" s="64"/>
      <c r="H194" s="64"/>
      <c r="I194" s="64"/>
      <c r="J194" s="64"/>
      <c r="K194" s="64"/>
      <c r="L194" s="64"/>
      <c r="M194" s="64"/>
    </row>
    <row r="195" spans="1:13" x14ac:dyDescent="0.3">
      <c r="A195" s="107" t="s">
        <v>9</v>
      </c>
      <c r="B195" s="166" t="s">
        <v>88</v>
      </c>
      <c r="C195" s="166" t="s">
        <v>10</v>
      </c>
      <c r="D195" s="166" t="s">
        <v>11</v>
      </c>
      <c r="E195" s="166" t="s">
        <v>12</v>
      </c>
      <c r="F195" s="166" t="s">
        <v>1</v>
      </c>
      <c r="G195" s="64"/>
      <c r="H195" s="64"/>
      <c r="I195" s="64"/>
      <c r="J195" s="64"/>
      <c r="K195" s="64"/>
      <c r="L195" s="64"/>
      <c r="M195" s="64"/>
    </row>
    <row r="196" spans="1:13" x14ac:dyDescent="0.3">
      <c r="A196" s="168" t="s">
        <v>0</v>
      </c>
      <c r="B196" s="25"/>
      <c r="C196" s="25"/>
      <c r="D196" s="25"/>
      <c r="E196" s="25"/>
      <c r="F196" s="25"/>
      <c r="G196" s="64"/>
      <c r="H196" s="64"/>
      <c r="I196" s="64"/>
      <c r="J196" s="64"/>
      <c r="K196" s="64"/>
      <c r="L196" s="64"/>
      <c r="M196" s="64"/>
    </row>
    <row r="197" spans="1:13" x14ac:dyDescent="0.3">
      <c r="A197" s="168" t="s">
        <v>41</v>
      </c>
      <c r="B197" s="25"/>
      <c r="C197" s="25"/>
      <c r="D197" s="25"/>
      <c r="E197" s="25"/>
      <c r="F197" s="25"/>
      <c r="G197" s="64"/>
      <c r="H197" s="64"/>
      <c r="I197" s="64"/>
      <c r="J197" s="64"/>
      <c r="K197" s="64"/>
      <c r="L197" s="64"/>
      <c r="M197" s="64"/>
    </row>
    <row r="198" spans="1:13" x14ac:dyDescent="0.3">
      <c r="A198" s="168" t="s">
        <v>42</v>
      </c>
      <c r="B198" s="25"/>
      <c r="C198" s="25"/>
      <c r="D198" s="25"/>
      <c r="E198" s="25"/>
      <c r="F198" s="25"/>
      <c r="G198" s="64"/>
      <c r="H198" s="64"/>
      <c r="I198" s="64"/>
      <c r="J198" s="64"/>
      <c r="K198" s="64"/>
      <c r="L198" s="64"/>
      <c r="M198" s="64"/>
    </row>
    <row r="199" spans="1:13" x14ac:dyDescent="0.3">
      <c r="A199" s="168" t="s">
        <v>43</v>
      </c>
      <c r="B199" s="25"/>
      <c r="C199" s="25"/>
      <c r="D199" s="155"/>
      <c r="E199" s="155"/>
      <c r="F199" s="25"/>
      <c r="G199" s="64"/>
      <c r="H199" s="64"/>
      <c r="I199" s="64"/>
      <c r="J199" s="64"/>
      <c r="K199" s="64"/>
      <c r="L199" s="64"/>
      <c r="M199" s="64"/>
    </row>
    <row r="200" spans="1:13" x14ac:dyDescent="0.3">
      <c r="A200" s="168" t="s">
        <v>247</v>
      </c>
      <c r="B200" s="25"/>
      <c r="C200" s="25"/>
      <c r="D200" s="25"/>
      <c r="E200" s="25"/>
      <c r="F200" s="25"/>
      <c r="G200" s="64"/>
      <c r="H200" s="64"/>
      <c r="I200" s="64"/>
      <c r="J200" s="64"/>
      <c r="K200" s="64"/>
      <c r="L200" s="64"/>
      <c r="M200" s="64"/>
    </row>
    <row r="201" spans="1:13" x14ac:dyDescent="0.3">
      <c r="A201" s="168" t="s">
        <v>25</v>
      </c>
      <c r="B201" s="25"/>
      <c r="C201" s="155"/>
      <c r="D201" s="155"/>
      <c r="E201" s="155"/>
      <c r="F201" s="155"/>
      <c r="G201" s="64"/>
      <c r="H201" s="64"/>
      <c r="I201" s="64"/>
      <c r="J201" s="64"/>
      <c r="K201" s="64"/>
      <c r="L201" s="64"/>
      <c r="M201" s="64"/>
    </row>
    <row r="202" spans="1:13" x14ac:dyDescent="0.3">
      <c r="A202" s="168" t="s">
        <v>44</v>
      </c>
      <c r="B202" s="25"/>
      <c r="C202" s="155"/>
      <c r="D202" s="155"/>
      <c r="E202" s="155"/>
      <c r="F202" s="155"/>
      <c r="G202" s="64"/>
      <c r="H202" s="64"/>
      <c r="I202" s="64"/>
      <c r="J202" s="64"/>
      <c r="K202" s="64"/>
      <c r="L202" s="64"/>
      <c r="M202" s="64"/>
    </row>
    <row r="203" spans="1:13" x14ac:dyDescent="0.3">
      <c r="A203" s="168" t="s">
        <v>45</v>
      </c>
      <c r="B203" s="25"/>
      <c r="C203" s="155"/>
      <c r="D203" s="155"/>
      <c r="E203" s="155"/>
      <c r="F203" s="155"/>
      <c r="G203" s="64"/>
      <c r="H203" s="64"/>
      <c r="I203" s="64"/>
      <c r="J203" s="64"/>
      <c r="K203" s="64"/>
      <c r="L203" s="64"/>
      <c r="M203" s="64"/>
    </row>
    <row r="204" spans="1:13" x14ac:dyDescent="0.3">
      <c r="A204" s="168" t="s">
        <v>46</v>
      </c>
      <c r="B204" s="25"/>
      <c r="C204" s="25"/>
      <c r="D204" s="25"/>
      <c r="E204" s="25"/>
      <c r="F204" s="25"/>
      <c r="G204" s="64"/>
      <c r="H204" s="64"/>
      <c r="I204" s="64"/>
      <c r="J204" s="64"/>
      <c r="K204" s="64"/>
      <c r="L204" s="64"/>
      <c r="M204" s="64"/>
    </row>
    <row r="205" spans="1:13" x14ac:dyDescent="0.3">
      <c r="A205" s="168" t="s">
        <v>47</v>
      </c>
      <c r="B205" s="25"/>
      <c r="C205" s="25"/>
      <c r="D205" s="25"/>
      <c r="E205" s="25"/>
      <c r="F205" s="25"/>
      <c r="G205" s="64"/>
      <c r="H205" s="64"/>
      <c r="I205" s="64"/>
      <c r="J205" s="64"/>
      <c r="K205" s="64"/>
      <c r="L205" s="64"/>
      <c r="M205" s="64"/>
    </row>
    <row r="206" spans="1:13" x14ac:dyDescent="0.3">
      <c r="A206" s="169" t="s">
        <v>3</v>
      </c>
      <c r="B206" s="204">
        <f>SUM(B196:B204)-B205</f>
        <v>0</v>
      </c>
      <c r="C206" s="204">
        <f>SUM(C196:C204)-C205</f>
        <v>0</v>
      </c>
      <c r="D206" s="204">
        <f>SUM(D196:D204)-D205</f>
        <v>0</v>
      </c>
      <c r="E206" s="204">
        <f>SUM(E196:E204)-E205</f>
        <v>0</v>
      </c>
      <c r="F206" s="204">
        <f>SUM(F196:F204)-F205</f>
        <v>0</v>
      </c>
      <c r="G206" s="64"/>
      <c r="H206" s="64"/>
      <c r="I206" s="64"/>
      <c r="J206" s="64"/>
      <c r="K206" s="64"/>
      <c r="L206" s="64"/>
      <c r="M206" s="64"/>
    </row>
    <row r="207" spans="1:13" ht="31.2" x14ac:dyDescent="0.3">
      <c r="A207" s="113" t="s">
        <v>61</v>
      </c>
      <c r="B207" s="107" t="s">
        <v>62</v>
      </c>
      <c r="C207" s="167" t="s">
        <v>63</v>
      </c>
      <c r="D207" s="167" t="s">
        <v>64</v>
      </c>
      <c r="E207" s="167" t="s">
        <v>65</v>
      </c>
      <c r="F207" s="167" t="s">
        <v>66</v>
      </c>
      <c r="G207" s="167" t="s">
        <v>67</v>
      </c>
      <c r="H207" s="167" t="s">
        <v>68</v>
      </c>
      <c r="I207" s="167" t="s">
        <v>69</v>
      </c>
      <c r="J207" s="167" t="s">
        <v>70</v>
      </c>
      <c r="K207" s="167" t="s">
        <v>71</v>
      </c>
      <c r="L207" s="167" t="s">
        <v>72</v>
      </c>
      <c r="M207" s="107" t="s">
        <v>73</v>
      </c>
    </row>
    <row r="208" spans="1:13" x14ac:dyDescent="0.3">
      <c r="A208" s="205"/>
      <c r="B208" s="206"/>
      <c r="C208" s="24"/>
      <c r="D208" s="24"/>
      <c r="E208" s="24"/>
      <c r="F208" s="24"/>
      <c r="G208" s="24"/>
      <c r="H208" s="24"/>
      <c r="I208" s="24"/>
      <c r="J208" s="24"/>
      <c r="K208" s="24"/>
      <c r="L208" s="24"/>
      <c r="M208" s="24"/>
    </row>
    <row r="209" spans="1:13" x14ac:dyDescent="0.3">
      <c r="A209" s="205"/>
      <c r="B209" s="206"/>
      <c r="C209" s="24"/>
      <c r="D209" s="24"/>
      <c r="E209" s="24"/>
      <c r="F209" s="24"/>
      <c r="G209" s="24"/>
      <c r="H209" s="24"/>
      <c r="I209" s="24"/>
      <c r="J209" s="24"/>
      <c r="K209" s="24"/>
      <c r="L209" s="24"/>
      <c r="M209" s="24"/>
    </row>
    <row r="210" spans="1:13" x14ac:dyDescent="0.3">
      <c r="A210" s="205"/>
      <c r="B210" s="206"/>
      <c r="C210" s="24"/>
      <c r="D210" s="24"/>
      <c r="E210" s="24"/>
      <c r="F210" s="24"/>
      <c r="G210" s="24"/>
      <c r="H210" s="24"/>
      <c r="I210" s="24"/>
      <c r="J210" s="24"/>
      <c r="K210" s="24"/>
      <c r="L210" s="24"/>
      <c r="M210" s="24"/>
    </row>
    <row r="211" spans="1:13" x14ac:dyDescent="0.3">
      <c r="A211" s="205"/>
      <c r="B211" s="206"/>
      <c r="C211" s="24"/>
      <c r="D211" s="24"/>
      <c r="E211" s="24"/>
      <c r="F211" s="24"/>
      <c r="G211" s="24"/>
      <c r="H211" s="24"/>
      <c r="I211" s="24"/>
      <c r="J211" s="24"/>
      <c r="K211" s="24"/>
      <c r="L211" s="24"/>
      <c r="M211" s="24"/>
    </row>
    <row r="212" spans="1:13" x14ac:dyDescent="0.3">
      <c r="A212" s="205"/>
      <c r="B212" s="206"/>
      <c r="C212" s="24"/>
      <c r="D212" s="24"/>
      <c r="E212" s="24"/>
      <c r="F212" s="24"/>
      <c r="G212" s="24"/>
      <c r="H212" s="24"/>
      <c r="I212" s="24"/>
      <c r="J212" s="24"/>
      <c r="K212" s="24"/>
      <c r="L212" s="24"/>
      <c r="M212" s="24"/>
    </row>
    <row r="213" spans="1:13" x14ac:dyDescent="0.3">
      <c r="A213" s="205"/>
      <c r="B213" s="206"/>
      <c r="C213" s="24"/>
      <c r="D213" s="24"/>
      <c r="E213" s="24"/>
      <c r="F213" s="24"/>
      <c r="G213" s="24"/>
      <c r="H213" s="24"/>
      <c r="I213" s="24"/>
      <c r="J213" s="24"/>
      <c r="K213" s="24"/>
      <c r="L213" s="24"/>
      <c r="M213" s="24"/>
    </row>
    <row r="214" spans="1:13" x14ac:dyDescent="0.3">
      <c r="A214" s="205"/>
      <c r="B214" s="206"/>
      <c r="C214" s="24"/>
      <c r="D214" s="24"/>
      <c r="E214" s="24"/>
      <c r="F214" s="24"/>
      <c r="G214" s="24"/>
      <c r="H214" s="24"/>
      <c r="I214" s="24"/>
      <c r="J214" s="24"/>
      <c r="K214" s="24"/>
      <c r="L214" s="24"/>
      <c r="M214" s="24"/>
    </row>
    <row r="215" spans="1:13" x14ac:dyDescent="0.3">
      <c r="A215" s="205"/>
      <c r="B215" s="206"/>
      <c r="C215" s="24"/>
      <c r="D215" s="24"/>
      <c r="E215" s="24"/>
      <c r="F215" s="24"/>
      <c r="G215" s="24"/>
      <c r="H215" s="24"/>
      <c r="I215" s="24"/>
      <c r="J215" s="24"/>
      <c r="K215" s="24"/>
      <c r="L215" s="24"/>
      <c r="M215" s="24"/>
    </row>
    <row r="216" spans="1:13" x14ac:dyDescent="0.3">
      <c r="A216" s="205"/>
      <c r="B216" s="206"/>
      <c r="C216" s="24"/>
      <c r="D216" s="24"/>
      <c r="E216" s="24"/>
      <c r="F216" s="24"/>
      <c r="G216" s="24"/>
      <c r="H216" s="24"/>
      <c r="I216" s="24"/>
      <c r="J216" s="24"/>
      <c r="K216" s="24"/>
      <c r="L216" s="24"/>
      <c r="M216" s="24"/>
    </row>
    <row r="217" spans="1:13" x14ac:dyDescent="0.3">
      <c r="A217" s="205"/>
      <c r="B217" s="206"/>
      <c r="C217" s="24"/>
      <c r="D217" s="24"/>
      <c r="E217" s="24"/>
      <c r="F217" s="24"/>
      <c r="G217" s="24"/>
      <c r="H217" s="24"/>
      <c r="I217" s="24"/>
      <c r="J217" s="24"/>
      <c r="K217" s="24"/>
      <c r="L217" s="24"/>
      <c r="M217" s="24"/>
    </row>
    <row r="220" spans="1:13" ht="20.399999999999999" x14ac:dyDescent="0.3">
      <c r="A220" s="358" t="s">
        <v>484</v>
      </c>
      <c r="B220" s="359"/>
      <c r="C220" s="359"/>
      <c r="D220" s="359"/>
      <c r="E220" s="359"/>
      <c r="F220" s="360"/>
      <c r="G220" s="64"/>
      <c r="H220" s="64"/>
      <c r="I220" s="64"/>
      <c r="J220" s="64"/>
      <c r="K220" s="64"/>
      <c r="L220" s="64"/>
      <c r="M220" s="64"/>
    </row>
    <row r="221" spans="1:13" x14ac:dyDescent="0.3">
      <c r="A221" s="107" t="s">
        <v>9</v>
      </c>
      <c r="B221" s="166" t="s">
        <v>88</v>
      </c>
      <c r="C221" s="166" t="s">
        <v>10</v>
      </c>
      <c r="D221" s="166" t="s">
        <v>11</v>
      </c>
      <c r="E221" s="166" t="s">
        <v>12</v>
      </c>
      <c r="F221" s="166" t="s">
        <v>1</v>
      </c>
      <c r="G221" s="64"/>
      <c r="H221" s="64"/>
      <c r="I221" s="64"/>
      <c r="J221" s="64"/>
      <c r="K221" s="64"/>
      <c r="L221" s="64"/>
      <c r="M221" s="64"/>
    </row>
    <row r="222" spans="1:13" x14ac:dyDescent="0.3">
      <c r="A222" s="168" t="s">
        <v>0</v>
      </c>
      <c r="B222" s="25"/>
      <c r="C222" s="25"/>
      <c r="D222" s="25"/>
      <c r="E222" s="25"/>
      <c r="F222" s="25"/>
      <c r="G222" s="64"/>
      <c r="H222" s="64"/>
      <c r="I222" s="64"/>
      <c r="J222" s="64"/>
      <c r="K222" s="64"/>
      <c r="L222" s="64"/>
      <c r="M222" s="64"/>
    </row>
    <row r="223" spans="1:13" x14ac:dyDescent="0.3">
      <c r="A223" s="168" t="s">
        <v>41</v>
      </c>
      <c r="B223" s="25"/>
      <c r="C223" s="25"/>
      <c r="D223" s="25"/>
      <c r="E223" s="25"/>
      <c r="F223" s="25"/>
      <c r="G223" s="64"/>
      <c r="H223" s="64"/>
      <c r="I223" s="64"/>
      <c r="J223" s="64"/>
      <c r="K223" s="64"/>
      <c r="L223" s="64"/>
      <c r="M223" s="64"/>
    </row>
    <row r="224" spans="1:13" x14ac:dyDescent="0.3">
      <c r="A224" s="168" t="s">
        <v>42</v>
      </c>
      <c r="B224" s="25"/>
      <c r="C224" s="25"/>
      <c r="D224" s="25"/>
      <c r="E224" s="25"/>
      <c r="F224" s="25"/>
      <c r="G224" s="64"/>
      <c r="H224" s="64"/>
      <c r="I224" s="64"/>
      <c r="J224" s="64"/>
      <c r="K224" s="64"/>
      <c r="L224" s="64"/>
      <c r="M224" s="64"/>
    </row>
    <row r="225" spans="1:13" x14ac:dyDescent="0.3">
      <c r="A225" s="168" t="s">
        <v>43</v>
      </c>
      <c r="B225" s="25"/>
      <c r="C225" s="25"/>
      <c r="D225" s="155"/>
      <c r="E225" s="155"/>
      <c r="F225" s="25"/>
      <c r="G225" s="64"/>
      <c r="H225" s="64"/>
      <c r="I225" s="64"/>
      <c r="J225" s="64"/>
      <c r="K225" s="64"/>
      <c r="L225" s="64"/>
      <c r="M225" s="64"/>
    </row>
    <row r="226" spans="1:13" x14ac:dyDescent="0.3">
      <c r="A226" s="168" t="s">
        <v>247</v>
      </c>
      <c r="B226" s="25"/>
      <c r="C226" s="25"/>
      <c r="D226" s="25"/>
      <c r="E226" s="25"/>
      <c r="F226" s="25"/>
      <c r="G226" s="64"/>
      <c r="H226" s="64"/>
      <c r="I226" s="64"/>
      <c r="J226" s="64"/>
      <c r="K226" s="64"/>
      <c r="L226" s="64"/>
      <c r="M226" s="64"/>
    </row>
    <row r="227" spans="1:13" x14ac:dyDescent="0.3">
      <c r="A227" s="168" t="s">
        <v>25</v>
      </c>
      <c r="B227" s="25"/>
      <c r="C227" s="155"/>
      <c r="D227" s="155"/>
      <c r="E227" s="155"/>
      <c r="F227" s="155"/>
      <c r="G227" s="64"/>
      <c r="H227" s="64"/>
      <c r="I227" s="64"/>
      <c r="J227" s="64"/>
      <c r="K227" s="64"/>
      <c r="L227" s="64"/>
      <c r="M227" s="64"/>
    </row>
    <row r="228" spans="1:13" x14ac:dyDescent="0.3">
      <c r="A228" s="168" t="s">
        <v>44</v>
      </c>
      <c r="B228" s="25"/>
      <c r="C228" s="155"/>
      <c r="D228" s="155"/>
      <c r="E228" s="155"/>
      <c r="F228" s="155"/>
      <c r="G228" s="64"/>
      <c r="H228" s="64"/>
      <c r="I228" s="64"/>
      <c r="J228" s="64"/>
      <c r="K228" s="64"/>
      <c r="L228" s="64"/>
      <c r="M228" s="64"/>
    </row>
    <row r="229" spans="1:13" x14ac:dyDescent="0.3">
      <c r="A229" s="168" t="s">
        <v>45</v>
      </c>
      <c r="B229" s="25"/>
      <c r="C229" s="155"/>
      <c r="D229" s="155"/>
      <c r="E229" s="155"/>
      <c r="F229" s="155"/>
      <c r="G229" s="64"/>
      <c r="H229" s="64"/>
      <c r="I229" s="64"/>
      <c r="J229" s="64"/>
      <c r="K229" s="64"/>
      <c r="L229" s="64"/>
      <c r="M229" s="64"/>
    </row>
    <row r="230" spans="1:13" x14ac:dyDescent="0.3">
      <c r="A230" s="168" t="s">
        <v>46</v>
      </c>
      <c r="B230" s="25"/>
      <c r="C230" s="25"/>
      <c r="D230" s="25"/>
      <c r="E230" s="25"/>
      <c r="F230" s="25"/>
      <c r="G230" s="64"/>
      <c r="H230" s="64"/>
      <c r="I230" s="64"/>
      <c r="J230" s="64"/>
      <c r="K230" s="64"/>
      <c r="L230" s="64"/>
      <c r="M230" s="64"/>
    </row>
    <row r="231" spans="1:13" x14ac:dyDescent="0.3">
      <c r="A231" s="168" t="s">
        <v>47</v>
      </c>
      <c r="B231" s="25"/>
      <c r="C231" s="25"/>
      <c r="D231" s="25"/>
      <c r="E231" s="25"/>
      <c r="F231" s="25"/>
      <c r="G231" s="64"/>
      <c r="H231" s="64"/>
      <c r="I231" s="64"/>
      <c r="J231" s="64"/>
      <c r="K231" s="64"/>
      <c r="L231" s="64"/>
      <c r="M231" s="64"/>
    </row>
    <row r="232" spans="1:13" x14ac:dyDescent="0.3">
      <c r="A232" s="169" t="s">
        <v>3</v>
      </c>
      <c r="B232" s="204">
        <f>SUM(B222:B230)-B231</f>
        <v>0</v>
      </c>
      <c r="C232" s="204">
        <f>SUM(C222:C230)-C231</f>
        <v>0</v>
      </c>
      <c r="D232" s="204">
        <f>SUM(D222:D230)-D231</f>
        <v>0</v>
      </c>
      <c r="E232" s="204">
        <f>SUM(E222:E230)-E231</f>
        <v>0</v>
      </c>
      <c r="F232" s="204">
        <f>SUM(F222:F230)-F231</f>
        <v>0</v>
      </c>
      <c r="G232" s="64"/>
      <c r="H232" s="64"/>
      <c r="I232" s="64"/>
      <c r="J232" s="64"/>
      <c r="K232" s="64"/>
      <c r="L232" s="64"/>
      <c r="M232" s="64"/>
    </row>
    <row r="233" spans="1:13" ht="31.2" x14ac:dyDescent="0.3">
      <c r="A233" s="113" t="s">
        <v>61</v>
      </c>
      <c r="B233" s="107" t="s">
        <v>62</v>
      </c>
      <c r="C233" s="167" t="s">
        <v>63</v>
      </c>
      <c r="D233" s="167" t="s">
        <v>64</v>
      </c>
      <c r="E233" s="167" t="s">
        <v>65</v>
      </c>
      <c r="F233" s="167" t="s">
        <v>66</v>
      </c>
      <c r="G233" s="167" t="s">
        <v>67</v>
      </c>
      <c r="H233" s="167" t="s">
        <v>68</v>
      </c>
      <c r="I233" s="167" t="s">
        <v>69</v>
      </c>
      <c r="J233" s="167" t="s">
        <v>70</v>
      </c>
      <c r="K233" s="167" t="s">
        <v>71</v>
      </c>
      <c r="L233" s="167" t="s">
        <v>72</v>
      </c>
      <c r="M233" s="107" t="s">
        <v>73</v>
      </c>
    </row>
    <row r="234" spans="1:13" x14ac:dyDescent="0.3">
      <c r="A234" s="205"/>
      <c r="B234" s="206"/>
      <c r="C234" s="24"/>
      <c r="D234" s="24"/>
      <c r="E234" s="24"/>
      <c r="F234" s="24"/>
      <c r="G234" s="24"/>
      <c r="H234" s="24"/>
      <c r="I234" s="24"/>
      <c r="J234" s="24"/>
      <c r="K234" s="24"/>
      <c r="L234" s="24"/>
      <c r="M234" s="24"/>
    </row>
    <row r="235" spans="1:13" x14ac:dyDescent="0.3">
      <c r="A235" s="205"/>
      <c r="B235" s="206"/>
      <c r="C235" s="24"/>
      <c r="D235" s="24"/>
      <c r="E235" s="24"/>
      <c r="F235" s="24"/>
      <c r="G235" s="24"/>
      <c r="H235" s="24"/>
      <c r="I235" s="24"/>
      <c r="J235" s="24"/>
      <c r="K235" s="24"/>
      <c r="L235" s="24"/>
      <c r="M235" s="24"/>
    </row>
    <row r="236" spans="1:13" x14ac:dyDescent="0.3">
      <c r="A236" s="205"/>
      <c r="B236" s="206"/>
      <c r="C236" s="24"/>
      <c r="D236" s="24"/>
      <c r="E236" s="24"/>
      <c r="F236" s="24"/>
      <c r="G236" s="24"/>
      <c r="H236" s="24"/>
      <c r="I236" s="24"/>
      <c r="J236" s="24"/>
      <c r="K236" s="24"/>
      <c r="L236" s="24"/>
      <c r="M236" s="24"/>
    </row>
    <row r="237" spans="1:13" x14ac:dyDescent="0.3">
      <c r="A237" s="205"/>
      <c r="B237" s="206"/>
      <c r="C237" s="24"/>
      <c r="D237" s="24"/>
      <c r="E237" s="24"/>
      <c r="F237" s="24"/>
      <c r="G237" s="24"/>
      <c r="H237" s="24"/>
      <c r="I237" s="24"/>
      <c r="J237" s="24"/>
      <c r="K237" s="24"/>
      <c r="L237" s="24"/>
      <c r="M237" s="24"/>
    </row>
    <row r="238" spans="1:13" x14ac:dyDescent="0.3">
      <c r="A238" s="205"/>
      <c r="B238" s="206"/>
      <c r="C238" s="24"/>
      <c r="D238" s="24"/>
      <c r="E238" s="24"/>
      <c r="F238" s="24"/>
      <c r="G238" s="24"/>
      <c r="H238" s="24"/>
      <c r="I238" s="24"/>
      <c r="J238" s="24"/>
      <c r="K238" s="24"/>
      <c r="L238" s="24"/>
      <c r="M238" s="24"/>
    </row>
    <row r="239" spans="1:13" x14ac:dyDescent="0.3">
      <c r="A239" s="205"/>
      <c r="B239" s="206"/>
      <c r="C239" s="24"/>
      <c r="D239" s="24"/>
      <c r="E239" s="24"/>
      <c r="F239" s="24"/>
      <c r="G239" s="24"/>
      <c r="H239" s="24"/>
      <c r="I239" s="24"/>
      <c r="J239" s="24"/>
      <c r="K239" s="24"/>
      <c r="L239" s="24"/>
      <c r="M239" s="24"/>
    </row>
    <row r="240" spans="1:13" x14ac:dyDescent="0.3">
      <c r="A240" s="205"/>
      <c r="B240" s="206"/>
      <c r="C240" s="24"/>
      <c r="D240" s="24"/>
      <c r="E240" s="24"/>
      <c r="F240" s="24"/>
      <c r="G240" s="24"/>
      <c r="H240" s="24"/>
      <c r="I240" s="24"/>
      <c r="J240" s="24"/>
      <c r="K240" s="24"/>
      <c r="L240" s="24"/>
      <c r="M240" s="24"/>
    </row>
    <row r="241" spans="1:13" x14ac:dyDescent="0.3">
      <c r="A241" s="205"/>
      <c r="B241" s="206"/>
      <c r="C241" s="24"/>
      <c r="D241" s="24"/>
      <c r="E241" s="24"/>
      <c r="F241" s="24"/>
      <c r="G241" s="24"/>
      <c r="H241" s="24"/>
      <c r="I241" s="24"/>
      <c r="J241" s="24"/>
      <c r="K241" s="24"/>
      <c r="L241" s="24"/>
      <c r="M241" s="24"/>
    </row>
    <row r="242" spans="1:13" x14ac:dyDescent="0.3">
      <c r="A242" s="205"/>
      <c r="B242" s="206"/>
      <c r="C242" s="24"/>
      <c r="D242" s="24"/>
      <c r="E242" s="24"/>
      <c r="F242" s="24"/>
      <c r="G242" s="24"/>
      <c r="H242" s="24"/>
      <c r="I242" s="24"/>
      <c r="J242" s="24"/>
      <c r="K242" s="24"/>
      <c r="L242" s="24"/>
      <c r="M242" s="24"/>
    </row>
    <row r="243" spans="1:13" x14ac:dyDescent="0.3">
      <c r="A243" s="205"/>
      <c r="B243" s="206"/>
      <c r="C243" s="24"/>
      <c r="D243" s="24"/>
      <c r="E243" s="24"/>
      <c r="F243" s="24"/>
      <c r="G243" s="24"/>
      <c r="H243" s="24"/>
      <c r="I243" s="24"/>
      <c r="J243" s="24"/>
      <c r="K243" s="24"/>
      <c r="L243" s="24"/>
      <c r="M243" s="24"/>
    </row>
    <row r="246" spans="1:13" ht="20.399999999999999" x14ac:dyDescent="0.3">
      <c r="A246" s="358" t="s">
        <v>490</v>
      </c>
      <c r="B246" s="359"/>
      <c r="C246" s="359"/>
      <c r="D246" s="359"/>
      <c r="E246" s="359"/>
      <c r="F246" s="360"/>
      <c r="G246" s="64"/>
      <c r="H246" s="64"/>
      <c r="I246" s="64"/>
      <c r="J246" s="64"/>
      <c r="K246" s="64"/>
      <c r="L246" s="64"/>
      <c r="M246" s="64"/>
    </row>
    <row r="247" spans="1:13" x14ac:dyDescent="0.3">
      <c r="A247" s="107" t="s">
        <v>9</v>
      </c>
      <c r="B247" s="166" t="s">
        <v>88</v>
      </c>
      <c r="C247" s="166" t="s">
        <v>10</v>
      </c>
      <c r="D247" s="166" t="s">
        <v>11</v>
      </c>
      <c r="E247" s="166" t="s">
        <v>12</v>
      </c>
      <c r="F247" s="166" t="s">
        <v>1</v>
      </c>
      <c r="G247" s="64"/>
      <c r="H247" s="64"/>
      <c r="I247" s="64"/>
      <c r="J247" s="64"/>
      <c r="K247" s="64"/>
      <c r="L247" s="64"/>
      <c r="M247" s="64"/>
    </row>
    <row r="248" spans="1:13" x14ac:dyDescent="0.3">
      <c r="A248" s="168" t="s">
        <v>0</v>
      </c>
      <c r="B248" s="25"/>
      <c r="C248" s="25"/>
      <c r="D248" s="25"/>
      <c r="E248" s="25"/>
      <c r="F248" s="25"/>
      <c r="G248" s="64"/>
      <c r="H248" s="64"/>
      <c r="I248" s="64"/>
      <c r="J248" s="64"/>
      <c r="K248" s="64"/>
      <c r="L248" s="64"/>
      <c r="M248" s="64"/>
    </row>
    <row r="249" spans="1:13" x14ac:dyDescent="0.3">
      <c r="A249" s="168" t="s">
        <v>41</v>
      </c>
      <c r="B249" s="25"/>
      <c r="C249" s="25"/>
      <c r="D249" s="25"/>
      <c r="E249" s="25"/>
      <c r="F249" s="25"/>
      <c r="G249" s="64"/>
      <c r="H249" s="64"/>
      <c r="I249" s="64"/>
      <c r="J249" s="64"/>
      <c r="K249" s="64"/>
      <c r="L249" s="64"/>
      <c r="M249" s="64"/>
    </row>
    <row r="250" spans="1:13" x14ac:dyDescent="0.3">
      <c r="A250" s="168" t="s">
        <v>42</v>
      </c>
      <c r="B250" s="25"/>
      <c r="C250" s="25"/>
      <c r="D250" s="25"/>
      <c r="E250" s="25"/>
      <c r="F250" s="25"/>
      <c r="G250" s="64"/>
      <c r="H250" s="64"/>
      <c r="I250" s="64"/>
      <c r="J250" s="64"/>
      <c r="K250" s="64"/>
      <c r="L250" s="64"/>
      <c r="M250" s="64"/>
    </row>
    <row r="251" spans="1:13" x14ac:dyDescent="0.3">
      <c r="A251" s="168" t="s">
        <v>43</v>
      </c>
      <c r="B251" s="25"/>
      <c r="C251" s="25"/>
      <c r="D251" s="155"/>
      <c r="E251" s="155"/>
      <c r="F251" s="25"/>
      <c r="G251" s="64"/>
      <c r="H251" s="64"/>
      <c r="I251" s="64"/>
      <c r="J251" s="64"/>
      <c r="K251" s="64"/>
      <c r="L251" s="64"/>
      <c r="M251" s="64"/>
    </row>
    <row r="252" spans="1:13" x14ac:dyDescent="0.3">
      <c r="A252" s="168" t="s">
        <v>247</v>
      </c>
      <c r="B252" s="25"/>
      <c r="C252" s="25"/>
      <c r="D252" s="25"/>
      <c r="E252" s="25"/>
      <c r="F252" s="25"/>
      <c r="G252" s="64"/>
      <c r="H252" s="64"/>
      <c r="I252" s="64"/>
      <c r="J252" s="64"/>
      <c r="K252" s="64"/>
      <c r="L252" s="64"/>
      <c r="M252" s="64"/>
    </row>
    <row r="253" spans="1:13" x14ac:dyDescent="0.3">
      <c r="A253" s="168" t="s">
        <v>25</v>
      </c>
      <c r="B253" s="25"/>
      <c r="C253" s="155"/>
      <c r="D253" s="155"/>
      <c r="E253" s="155"/>
      <c r="F253" s="155"/>
      <c r="G253" s="64"/>
      <c r="H253" s="64"/>
      <c r="I253" s="64"/>
      <c r="J253" s="64"/>
      <c r="K253" s="64"/>
      <c r="L253" s="64"/>
      <c r="M253" s="64"/>
    </row>
    <row r="254" spans="1:13" x14ac:dyDescent="0.3">
      <c r="A254" s="168" t="s">
        <v>44</v>
      </c>
      <c r="B254" s="25"/>
      <c r="C254" s="155"/>
      <c r="D254" s="155"/>
      <c r="E254" s="155"/>
      <c r="F254" s="155"/>
      <c r="G254" s="64"/>
      <c r="H254" s="64"/>
      <c r="I254" s="64"/>
      <c r="J254" s="64"/>
      <c r="K254" s="64"/>
      <c r="L254" s="64"/>
      <c r="M254" s="64"/>
    </row>
    <row r="255" spans="1:13" x14ac:dyDescent="0.3">
      <c r="A255" s="168" t="s">
        <v>45</v>
      </c>
      <c r="B255" s="25"/>
      <c r="C255" s="155"/>
      <c r="D255" s="155"/>
      <c r="E255" s="155"/>
      <c r="F255" s="155"/>
      <c r="G255" s="64"/>
      <c r="H255" s="64"/>
      <c r="I255" s="64"/>
      <c r="J255" s="64"/>
      <c r="K255" s="64"/>
      <c r="L255" s="64"/>
      <c r="M255" s="64"/>
    </row>
    <row r="256" spans="1:13" x14ac:dyDescent="0.3">
      <c r="A256" s="168" t="s">
        <v>46</v>
      </c>
      <c r="B256" s="25"/>
      <c r="C256" s="25"/>
      <c r="D256" s="25"/>
      <c r="E256" s="25"/>
      <c r="F256" s="25"/>
      <c r="G256" s="64"/>
      <c r="H256" s="64"/>
      <c r="I256" s="64"/>
      <c r="J256" s="64"/>
      <c r="K256" s="64"/>
      <c r="L256" s="64"/>
      <c r="M256" s="64"/>
    </row>
    <row r="257" spans="1:13" x14ac:dyDescent="0.3">
      <c r="A257" s="168" t="s">
        <v>47</v>
      </c>
      <c r="B257" s="25"/>
      <c r="C257" s="25"/>
      <c r="D257" s="25"/>
      <c r="E257" s="25"/>
      <c r="F257" s="25"/>
      <c r="G257" s="64"/>
      <c r="H257" s="64"/>
      <c r="I257" s="64"/>
      <c r="J257" s="64"/>
      <c r="K257" s="64"/>
      <c r="L257" s="64"/>
      <c r="M257" s="64"/>
    </row>
    <row r="258" spans="1:13" x14ac:dyDescent="0.3">
      <c r="A258" s="169" t="s">
        <v>3</v>
      </c>
      <c r="B258" s="204">
        <f>SUM(B248:B256)-B257</f>
        <v>0</v>
      </c>
      <c r="C258" s="204">
        <f>SUM(C248:C256)-C257</f>
        <v>0</v>
      </c>
      <c r="D258" s="204">
        <f>SUM(D248:D256)-D257</f>
        <v>0</v>
      </c>
      <c r="E258" s="204">
        <f>SUM(E248:E256)-E257</f>
        <v>0</v>
      </c>
      <c r="F258" s="204">
        <f>SUM(F248:F256)-F257</f>
        <v>0</v>
      </c>
      <c r="G258" s="64"/>
      <c r="H258" s="64"/>
      <c r="I258" s="64"/>
      <c r="J258" s="64"/>
      <c r="K258" s="64"/>
      <c r="L258" s="64"/>
      <c r="M258" s="64"/>
    </row>
    <row r="259" spans="1:13" ht="31.2" x14ac:dyDescent="0.3">
      <c r="A259" s="113" t="s">
        <v>61</v>
      </c>
      <c r="B259" s="107" t="s">
        <v>62</v>
      </c>
      <c r="C259" s="167" t="s">
        <v>63</v>
      </c>
      <c r="D259" s="167" t="s">
        <v>64</v>
      </c>
      <c r="E259" s="167" t="s">
        <v>65</v>
      </c>
      <c r="F259" s="167" t="s">
        <v>66</v>
      </c>
      <c r="G259" s="167" t="s">
        <v>67</v>
      </c>
      <c r="H259" s="167" t="s">
        <v>68</v>
      </c>
      <c r="I259" s="167" t="s">
        <v>69</v>
      </c>
      <c r="J259" s="167" t="s">
        <v>70</v>
      </c>
      <c r="K259" s="167" t="s">
        <v>71</v>
      </c>
      <c r="L259" s="167" t="s">
        <v>72</v>
      </c>
      <c r="M259" s="107" t="s">
        <v>73</v>
      </c>
    </row>
    <row r="260" spans="1:13" x14ac:dyDescent="0.3">
      <c r="A260" s="205"/>
      <c r="B260" s="206"/>
      <c r="C260" s="24"/>
      <c r="D260" s="24"/>
      <c r="E260" s="24"/>
      <c r="F260" s="24"/>
      <c r="G260" s="24"/>
      <c r="H260" s="24"/>
      <c r="I260" s="24"/>
      <c r="J260" s="24"/>
      <c r="K260" s="24"/>
      <c r="L260" s="24"/>
      <c r="M260" s="24"/>
    </row>
    <row r="261" spans="1:13" x14ac:dyDescent="0.3">
      <c r="A261" s="205"/>
      <c r="B261" s="206"/>
      <c r="C261" s="24"/>
      <c r="D261" s="24"/>
      <c r="E261" s="24"/>
      <c r="F261" s="24"/>
      <c r="G261" s="24"/>
      <c r="H261" s="24"/>
      <c r="I261" s="24"/>
      <c r="J261" s="24"/>
      <c r="K261" s="24"/>
      <c r="L261" s="24"/>
      <c r="M261" s="24"/>
    </row>
    <row r="262" spans="1:13" x14ac:dyDescent="0.3">
      <c r="A262" s="205"/>
      <c r="B262" s="206"/>
      <c r="C262" s="24"/>
      <c r="D262" s="24"/>
      <c r="E262" s="24"/>
      <c r="F262" s="24"/>
      <c r="G262" s="24"/>
      <c r="H262" s="24"/>
      <c r="I262" s="24"/>
      <c r="J262" s="24"/>
      <c r="K262" s="24"/>
      <c r="L262" s="24"/>
      <c r="M262" s="24"/>
    </row>
    <row r="263" spans="1:13" x14ac:dyDescent="0.3">
      <c r="A263" s="205"/>
      <c r="B263" s="206"/>
      <c r="C263" s="24"/>
      <c r="D263" s="24"/>
      <c r="E263" s="24"/>
      <c r="F263" s="24"/>
      <c r="G263" s="24"/>
      <c r="H263" s="24"/>
      <c r="I263" s="24"/>
      <c r="J263" s="24"/>
      <c r="K263" s="24"/>
      <c r="L263" s="24"/>
      <c r="M263" s="24"/>
    </row>
    <row r="264" spans="1:13" x14ac:dyDescent="0.3">
      <c r="A264" s="205"/>
      <c r="B264" s="206"/>
      <c r="C264" s="24"/>
      <c r="D264" s="24"/>
      <c r="E264" s="24"/>
      <c r="F264" s="24"/>
      <c r="G264" s="24"/>
      <c r="H264" s="24"/>
      <c r="I264" s="24"/>
      <c r="J264" s="24"/>
      <c r="K264" s="24"/>
      <c r="L264" s="24"/>
      <c r="M264" s="24"/>
    </row>
    <row r="265" spans="1:13" x14ac:dyDescent="0.3">
      <c r="A265" s="205"/>
      <c r="B265" s="206"/>
      <c r="C265" s="24"/>
      <c r="D265" s="24"/>
      <c r="E265" s="24"/>
      <c r="F265" s="24"/>
      <c r="G265" s="24"/>
      <c r="H265" s="24"/>
      <c r="I265" s="24"/>
      <c r="J265" s="24"/>
      <c r="K265" s="24"/>
      <c r="L265" s="24"/>
      <c r="M265" s="24"/>
    </row>
    <row r="266" spans="1:13" x14ac:dyDescent="0.3">
      <c r="A266" s="205"/>
      <c r="B266" s="206"/>
      <c r="C266" s="24"/>
      <c r="D266" s="24"/>
      <c r="E266" s="24"/>
      <c r="F266" s="24"/>
      <c r="G266" s="24"/>
      <c r="H266" s="24"/>
      <c r="I266" s="24"/>
      <c r="J266" s="24"/>
      <c r="K266" s="24"/>
      <c r="L266" s="24"/>
      <c r="M266" s="24"/>
    </row>
    <row r="267" spans="1:13" x14ac:dyDescent="0.3">
      <c r="A267" s="205"/>
      <c r="B267" s="206"/>
      <c r="C267" s="24"/>
      <c r="D267" s="24"/>
      <c r="E267" s="24"/>
      <c r="F267" s="24"/>
      <c r="G267" s="24"/>
      <c r="H267" s="24"/>
      <c r="I267" s="24"/>
      <c r="J267" s="24"/>
      <c r="K267" s="24"/>
      <c r="L267" s="24"/>
      <c r="M267" s="24"/>
    </row>
    <row r="268" spans="1:13" x14ac:dyDescent="0.3">
      <c r="A268" s="205"/>
      <c r="B268" s="206"/>
      <c r="C268" s="24"/>
      <c r="D268" s="24"/>
      <c r="E268" s="24"/>
      <c r="F268" s="24"/>
      <c r="G268" s="24"/>
      <c r="H268" s="24"/>
      <c r="I268" s="24"/>
      <c r="J268" s="24"/>
      <c r="K268" s="24"/>
      <c r="L268" s="24"/>
      <c r="M268" s="24"/>
    </row>
    <row r="269" spans="1:13" x14ac:dyDescent="0.3">
      <c r="A269" s="205"/>
      <c r="B269" s="206"/>
      <c r="C269" s="24"/>
      <c r="D269" s="24"/>
      <c r="E269" s="24"/>
      <c r="F269" s="24"/>
      <c r="G269" s="24"/>
      <c r="H269" s="24"/>
      <c r="I269" s="24"/>
      <c r="J269" s="24"/>
      <c r="K269" s="24"/>
      <c r="L269" s="24"/>
      <c r="M269" s="24"/>
    </row>
    <row r="272" spans="1:13" ht="20.399999999999999" x14ac:dyDescent="0.3">
      <c r="A272" s="358" t="s">
        <v>486</v>
      </c>
      <c r="B272" s="359"/>
      <c r="C272" s="359"/>
      <c r="D272" s="359"/>
      <c r="E272" s="359"/>
      <c r="F272" s="360"/>
      <c r="G272" s="64"/>
      <c r="H272" s="64"/>
      <c r="I272" s="64"/>
      <c r="J272" s="64"/>
      <c r="K272" s="64"/>
      <c r="L272" s="64"/>
      <c r="M272" s="64"/>
    </row>
    <row r="273" spans="1:13" x14ac:dyDescent="0.3">
      <c r="A273" s="107" t="s">
        <v>9</v>
      </c>
      <c r="B273" s="166" t="s">
        <v>88</v>
      </c>
      <c r="C273" s="166" t="s">
        <v>10</v>
      </c>
      <c r="D273" s="166" t="s">
        <v>11</v>
      </c>
      <c r="E273" s="166" t="s">
        <v>12</v>
      </c>
      <c r="F273" s="166" t="s">
        <v>1</v>
      </c>
      <c r="G273" s="64"/>
      <c r="H273" s="64"/>
      <c r="I273" s="64"/>
      <c r="J273" s="64"/>
      <c r="K273" s="64"/>
      <c r="L273" s="64"/>
      <c r="M273" s="64"/>
    </row>
    <row r="274" spans="1:13" x14ac:dyDescent="0.3">
      <c r="A274" s="168" t="s">
        <v>0</v>
      </c>
      <c r="B274" s="25"/>
      <c r="C274" s="25"/>
      <c r="D274" s="25"/>
      <c r="E274" s="25"/>
      <c r="F274" s="25"/>
      <c r="G274" s="64"/>
      <c r="H274" s="64"/>
      <c r="I274" s="64"/>
      <c r="J274" s="64"/>
      <c r="K274" s="64"/>
      <c r="L274" s="64"/>
      <c r="M274" s="64"/>
    </row>
    <row r="275" spans="1:13" x14ac:dyDescent="0.3">
      <c r="A275" s="168" t="s">
        <v>41</v>
      </c>
      <c r="B275" s="25"/>
      <c r="C275" s="25"/>
      <c r="D275" s="25"/>
      <c r="E275" s="25"/>
      <c r="F275" s="25"/>
      <c r="G275" s="64"/>
      <c r="H275" s="64"/>
      <c r="I275" s="64"/>
      <c r="J275" s="64"/>
      <c r="K275" s="64"/>
      <c r="L275" s="64"/>
      <c r="M275" s="64"/>
    </row>
    <row r="276" spans="1:13" x14ac:dyDescent="0.3">
      <c r="A276" s="168" t="s">
        <v>42</v>
      </c>
      <c r="B276" s="25"/>
      <c r="C276" s="25"/>
      <c r="D276" s="25"/>
      <c r="E276" s="25"/>
      <c r="F276" s="25"/>
      <c r="G276" s="64"/>
      <c r="H276" s="64"/>
      <c r="I276" s="64"/>
      <c r="J276" s="64"/>
      <c r="K276" s="64"/>
      <c r="L276" s="64"/>
      <c r="M276" s="64"/>
    </row>
    <row r="277" spans="1:13" x14ac:dyDescent="0.3">
      <c r="A277" s="168" t="s">
        <v>43</v>
      </c>
      <c r="B277" s="25"/>
      <c r="C277" s="25"/>
      <c r="D277" s="155"/>
      <c r="E277" s="155"/>
      <c r="F277" s="25"/>
      <c r="G277" s="64"/>
      <c r="H277" s="64"/>
      <c r="I277" s="64"/>
      <c r="J277" s="64"/>
      <c r="K277" s="64"/>
      <c r="L277" s="64"/>
      <c r="M277" s="64"/>
    </row>
    <row r="278" spans="1:13" x14ac:dyDescent="0.3">
      <c r="A278" s="168" t="s">
        <v>247</v>
      </c>
      <c r="B278" s="25"/>
      <c r="C278" s="25"/>
      <c r="D278" s="25"/>
      <c r="E278" s="25"/>
      <c r="F278" s="25"/>
      <c r="G278" s="64"/>
      <c r="H278" s="64"/>
      <c r="I278" s="64"/>
      <c r="J278" s="64"/>
      <c r="K278" s="64"/>
      <c r="L278" s="64"/>
      <c r="M278" s="64"/>
    </row>
    <row r="279" spans="1:13" x14ac:dyDescent="0.3">
      <c r="A279" s="168" t="s">
        <v>25</v>
      </c>
      <c r="B279" s="25"/>
      <c r="C279" s="155"/>
      <c r="D279" s="155"/>
      <c r="E279" s="155"/>
      <c r="F279" s="155"/>
      <c r="G279" s="64"/>
      <c r="H279" s="64"/>
      <c r="I279" s="64"/>
      <c r="J279" s="64"/>
      <c r="K279" s="64"/>
      <c r="L279" s="64"/>
      <c r="M279" s="64"/>
    </row>
    <row r="280" spans="1:13" x14ac:dyDescent="0.3">
      <c r="A280" s="168" t="s">
        <v>44</v>
      </c>
      <c r="B280" s="25"/>
      <c r="C280" s="155"/>
      <c r="D280" s="155"/>
      <c r="E280" s="155"/>
      <c r="F280" s="155"/>
      <c r="G280" s="64"/>
      <c r="H280" s="64"/>
      <c r="I280" s="64"/>
      <c r="J280" s="64"/>
      <c r="K280" s="64"/>
      <c r="L280" s="64"/>
      <c r="M280" s="64"/>
    </row>
    <row r="281" spans="1:13" x14ac:dyDescent="0.3">
      <c r="A281" s="168" t="s">
        <v>45</v>
      </c>
      <c r="B281" s="25"/>
      <c r="C281" s="155"/>
      <c r="D281" s="155"/>
      <c r="E281" s="155"/>
      <c r="F281" s="155"/>
      <c r="G281" s="64"/>
      <c r="H281" s="64"/>
      <c r="I281" s="64"/>
      <c r="J281" s="64"/>
      <c r="K281" s="64"/>
      <c r="L281" s="64"/>
      <c r="M281" s="64"/>
    </row>
    <row r="282" spans="1:13" x14ac:dyDescent="0.3">
      <c r="A282" s="168" t="s">
        <v>46</v>
      </c>
      <c r="B282" s="25"/>
      <c r="C282" s="25"/>
      <c r="D282" s="25"/>
      <c r="E282" s="25"/>
      <c r="F282" s="25"/>
      <c r="G282" s="64"/>
      <c r="H282" s="64"/>
      <c r="I282" s="64"/>
      <c r="J282" s="64"/>
      <c r="K282" s="64"/>
      <c r="L282" s="64"/>
      <c r="M282" s="64"/>
    </row>
    <row r="283" spans="1:13" x14ac:dyDescent="0.3">
      <c r="A283" s="168" t="s">
        <v>47</v>
      </c>
      <c r="B283" s="25"/>
      <c r="C283" s="25"/>
      <c r="D283" s="25"/>
      <c r="E283" s="25"/>
      <c r="F283" s="25"/>
      <c r="G283" s="64"/>
      <c r="H283" s="64"/>
      <c r="I283" s="64"/>
      <c r="J283" s="64"/>
      <c r="K283" s="64"/>
      <c r="L283" s="64"/>
      <c r="M283" s="64"/>
    </row>
    <row r="284" spans="1:13" x14ac:dyDescent="0.3">
      <c r="A284" s="169" t="s">
        <v>3</v>
      </c>
      <c r="B284" s="204">
        <f>SUM(B274:B282)-B283</f>
        <v>0</v>
      </c>
      <c r="C284" s="204">
        <f>SUM(C274:C282)-C283</f>
        <v>0</v>
      </c>
      <c r="D284" s="204">
        <f>SUM(D274:D282)-D283</f>
        <v>0</v>
      </c>
      <c r="E284" s="204">
        <f>SUM(E274:E282)-E283</f>
        <v>0</v>
      </c>
      <c r="F284" s="204">
        <f>SUM(F274:F282)-F283</f>
        <v>0</v>
      </c>
      <c r="G284" s="64"/>
      <c r="H284" s="64"/>
      <c r="I284" s="64"/>
      <c r="J284" s="64"/>
      <c r="K284" s="64"/>
      <c r="L284" s="64"/>
      <c r="M284" s="64"/>
    </row>
    <row r="285" spans="1:13" ht="31.2" x14ac:dyDescent="0.3">
      <c r="A285" s="113" t="s">
        <v>61</v>
      </c>
      <c r="B285" s="107" t="s">
        <v>62</v>
      </c>
      <c r="C285" s="167" t="s">
        <v>63</v>
      </c>
      <c r="D285" s="167" t="s">
        <v>64</v>
      </c>
      <c r="E285" s="167" t="s">
        <v>65</v>
      </c>
      <c r="F285" s="167" t="s">
        <v>66</v>
      </c>
      <c r="G285" s="167" t="s">
        <v>67</v>
      </c>
      <c r="H285" s="167" t="s">
        <v>68</v>
      </c>
      <c r="I285" s="167" t="s">
        <v>69</v>
      </c>
      <c r="J285" s="167" t="s">
        <v>70</v>
      </c>
      <c r="K285" s="167" t="s">
        <v>71</v>
      </c>
      <c r="L285" s="167" t="s">
        <v>72</v>
      </c>
      <c r="M285" s="107" t="s">
        <v>73</v>
      </c>
    </row>
    <row r="286" spans="1:13" x14ac:dyDescent="0.3">
      <c r="A286" s="205"/>
      <c r="B286" s="206"/>
      <c r="C286" s="24"/>
      <c r="D286" s="24"/>
      <c r="E286" s="24"/>
      <c r="F286" s="24"/>
      <c r="G286" s="24"/>
      <c r="H286" s="24"/>
      <c r="I286" s="24"/>
      <c r="J286" s="24"/>
      <c r="K286" s="24"/>
      <c r="L286" s="24"/>
      <c r="M286" s="24"/>
    </row>
    <row r="287" spans="1:13" x14ac:dyDescent="0.3">
      <c r="A287" s="205"/>
      <c r="B287" s="206"/>
      <c r="C287" s="24"/>
      <c r="D287" s="24"/>
      <c r="E287" s="24"/>
      <c r="F287" s="24"/>
      <c r="G287" s="24"/>
      <c r="H287" s="24"/>
      <c r="I287" s="24"/>
      <c r="J287" s="24"/>
      <c r="K287" s="24"/>
      <c r="L287" s="24"/>
      <c r="M287" s="24"/>
    </row>
    <row r="288" spans="1:13" x14ac:dyDescent="0.3">
      <c r="A288" s="205"/>
      <c r="B288" s="206"/>
      <c r="C288" s="24"/>
      <c r="D288" s="24"/>
      <c r="E288" s="24"/>
      <c r="F288" s="24"/>
      <c r="G288" s="24"/>
      <c r="H288" s="24"/>
      <c r="I288" s="24"/>
      <c r="J288" s="24"/>
      <c r="K288" s="24"/>
      <c r="L288" s="24"/>
      <c r="M288" s="24"/>
    </row>
    <row r="289" spans="1:13" x14ac:dyDescent="0.3">
      <c r="A289" s="205"/>
      <c r="B289" s="206"/>
      <c r="C289" s="24"/>
      <c r="D289" s="24"/>
      <c r="E289" s="24"/>
      <c r="F289" s="24"/>
      <c r="G289" s="24"/>
      <c r="H289" s="24"/>
      <c r="I289" s="24"/>
      <c r="J289" s="24"/>
      <c r="K289" s="24"/>
      <c r="L289" s="24"/>
      <c r="M289" s="24"/>
    </row>
    <row r="290" spans="1:13" x14ac:dyDescent="0.3">
      <c r="A290" s="205"/>
      <c r="B290" s="206"/>
      <c r="C290" s="24"/>
      <c r="D290" s="24"/>
      <c r="E290" s="24"/>
      <c r="F290" s="24"/>
      <c r="G290" s="24"/>
      <c r="H290" s="24"/>
      <c r="I290" s="24"/>
      <c r="J290" s="24"/>
      <c r="K290" s="24"/>
      <c r="L290" s="24"/>
      <c r="M290" s="24"/>
    </row>
    <row r="291" spans="1:13" x14ac:dyDescent="0.3">
      <c r="A291" s="205"/>
      <c r="B291" s="206"/>
      <c r="C291" s="24"/>
      <c r="D291" s="24"/>
      <c r="E291" s="24"/>
      <c r="F291" s="24"/>
      <c r="G291" s="24"/>
      <c r="H291" s="24"/>
      <c r="I291" s="24"/>
      <c r="J291" s="24"/>
      <c r="K291" s="24"/>
      <c r="L291" s="24"/>
      <c r="M291" s="24"/>
    </row>
    <row r="292" spans="1:13" x14ac:dyDescent="0.3">
      <c r="A292" s="205"/>
      <c r="B292" s="206"/>
      <c r="C292" s="24"/>
      <c r="D292" s="24"/>
      <c r="E292" s="24"/>
      <c r="F292" s="24"/>
      <c r="G292" s="24"/>
      <c r="H292" s="24"/>
      <c r="I292" s="24"/>
      <c r="J292" s="24"/>
      <c r="K292" s="24"/>
      <c r="L292" s="24"/>
      <c r="M292" s="24"/>
    </row>
    <row r="293" spans="1:13" x14ac:dyDescent="0.3">
      <c r="A293" s="205"/>
      <c r="B293" s="206"/>
      <c r="C293" s="24"/>
      <c r="D293" s="24"/>
      <c r="E293" s="24"/>
      <c r="F293" s="24"/>
      <c r="G293" s="24"/>
      <c r="H293" s="24"/>
      <c r="I293" s="24"/>
      <c r="J293" s="24"/>
      <c r="K293" s="24"/>
      <c r="L293" s="24"/>
      <c r="M293" s="24"/>
    </row>
    <row r="294" spans="1:13" x14ac:dyDescent="0.3">
      <c r="A294" s="205"/>
      <c r="B294" s="206"/>
      <c r="C294" s="24"/>
      <c r="D294" s="24"/>
      <c r="E294" s="24"/>
      <c r="F294" s="24"/>
      <c r="G294" s="24"/>
      <c r="H294" s="24"/>
      <c r="I294" s="24"/>
      <c r="J294" s="24"/>
      <c r="K294" s="24"/>
      <c r="L294" s="24"/>
      <c r="M294" s="24"/>
    </row>
    <row r="295" spans="1:13" x14ac:dyDescent="0.3">
      <c r="A295" s="205"/>
      <c r="B295" s="206"/>
      <c r="C295" s="24"/>
      <c r="D295" s="24"/>
      <c r="E295" s="24"/>
      <c r="F295" s="24"/>
      <c r="G295" s="24"/>
      <c r="H295" s="24"/>
      <c r="I295" s="24"/>
      <c r="J295" s="24"/>
      <c r="K295" s="24"/>
      <c r="L295" s="24"/>
      <c r="M295" s="24"/>
    </row>
    <row r="298" spans="1:13" ht="20.399999999999999" x14ac:dyDescent="0.3">
      <c r="A298" s="358" t="s">
        <v>487</v>
      </c>
      <c r="B298" s="359"/>
      <c r="C298" s="359"/>
      <c r="D298" s="359"/>
      <c r="E298" s="359"/>
      <c r="F298" s="360"/>
      <c r="G298" s="64"/>
      <c r="H298" s="64"/>
      <c r="I298" s="64"/>
      <c r="J298" s="64"/>
      <c r="K298" s="64"/>
      <c r="L298" s="64"/>
      <c r="M298" s="64"/>
    </row>
    <row r="299" spans="1:13" x14ac:dyDescent="0.3">
      <c r="A299" s="107" t="s">
        <v>9</v>
      </c>
      <c r="B299" s="166" t="s">
        <v>88</v>
      </c>
      <c r="C299" s="166" t="s">
        <v>10</v>
      </c>
      <c r="D299" s="166" t="s">
        <v>11</v>
      </c>
      <c r="E299" s="166" t="s">
        <v>12</v>
      </c>
      <c r="F299" s="166" t="s">
        <v>1</v>
      </c>
      <c r="G299" s="64"/>
      <c r="H299" s="64"/>
      <c r="I299" s="64"/>
      <c r="J299" s="64"/>
      <c r="K299" s="64"/>
      <c r="L299" s="64"/>
      <c r="M299" s="64"/>
    </row>
    <row r="300" spans="1:13" x14ac:dyDescent="0.3">
      <c r="A300" s="168" t="s">
        <v>0</v>
      </c>
      <c r="B300" s="25"/>
      <c r="C300" s="25"/>
      <c r="D300" s="25"/>
      <c r="E300" s="25"/>
      <c r="F300" s="25"/>
      <c r="G300" s="64"/>
      <c r="H300" s="64"/>
      <c r="I300" s="64"/>
      <c r="J300" s="64"/>
      <c r="K300" s="64"/>
      <c r="L300" s="64"/>
      <c r="M300" s="64"/>
    </row>
    <row r="301" spans="1:13" x14ac:dyDescent="0.3">
      <c r="A301" s="168" t="s">
        <v>41</v>
      </c>
      <c r="B301" s="25"/>
      <c r="C301" s="25"/>
      <c r="D301" s="25"/>
      <c r="E301" s="25"/>
      <c r="F301" s="25"/>
      <c r="G301" s="64"/>
      <c r="H301" s="64"/>
      <c r="I301" s="64"/>
      <c r="J301" s="64"/>
      <c r="K301" s="64"/>
      <c r="L301" s="64"/>
      <c r="M301" s="64"/>
    </row>
    <row r="302" spans="1:13" x14ac:dyDescent="0.3">
      <c r="A302" s="168" t="s">
        <v>42</v>
      </c>
      <c r="B302" s="25"/>
      <c r="C302" s="25"/>
      <c r="D302" s="25"/>
      <c r="E302" s="25"/>
      <c r="F302" s="25"/>
      <c r="G302" s="64"/>
      <c r="H302" s="64"/>
      <c r="I302" s="64"/>
      <c r="J302" s="64"/>
      <c r="K302" s="64"/>
      <c r="L302" s="64"/>
      <c r="M302" s="64"/>
    </row>
    <row r="303" spans="1:13" x14ac:dyDescent="0.3">
      <c r="A303" s="168" t="s">
        <v>43</v>
      </c>
      <c r="B303" s="25"/>
      <c r="C303" s="25"/>
      <c r="D303" s="155"/>
      <c r="E303" s="155"/>
      <c r="F303" s="25"/>
      <c r="G303" s="64"/>
      <c r="H303" s="64"/>
      <c r="I303" s="64"/>
      <c r="J303" s="64"/>
      <c r="K303" s="64"/>
      <c r="L303" s="64"/>
      <c r="M303" s="64"/>
    </row>
    <row r="304" spans="1:13" x14ac:dyDescent="0.3">
      <c r="A304" s="168" t="s">
        <v>247</v>
      </c>
      <c r="B304" s="25"/>
      <c r="C304" s="25"/>
      <c r="D304" s="25"/>
      <c r="E304" s="25"/>
      <c r="F304" s="25"/>
      <c r="G304" s="64"/>
      <c r="H304" s="64"/>
      <c r="I304" s="64"/>
      <c r="J304" s="64"/>
      <c r="K304" s="64"/>
      <c r="L304" s="64"/>
      <c r="M304" s="64"/>
    </row>
    <row r="305" spans="1:13" x14ac:dyDescent="0.3">
      <c r="A305" s="168" t="s">
        <v>25</v>
      </c>
      <c r="B305" s="25"/>
      <c r="C305" s="155"/>
      <c r="D305" s="155"/>
      <c r="E305" s="155"/>
      <c r="F305" s="155"/>
      <c r="G305" s="64"/>
      <c r="H305" s="64"/>
      <c r="I305" s="64"/>
      <c r="J305" s="64"/>
      <c r="K305" s="64"/>
      <c r="L305" s="64"/>
      <c r="M305" s="64"/>
    </row>
    <row r="306" spans="1:13" x14ac:dyDescent="0.3">
      <c r="A306" s="168" t="s">
        <v>44</v>
      </c>
      <c r="B306" s="25"/>
      <c r="C306" s="155"/>
      <c r="D306" s="155"/>
      <c r="E306" s="155"/>
      <c r="F306" s="155"/>
      <c r="G306" s="64"/>
      <c r="H306" s="64"/>
      <c r="I306" s="64"/>
      <c r="J306" s="64"/>
      <c r="K306" s="64"/>
      <c r="L306" s="64"/>
      <c r="M306" s="64"/>
    </row>
    <row r="307" spans="1:13" x14ac:dyDescent="0.3">
      <c r="A307" s="168" t="s">
        <v>45</v>
      </c>
      <c r="B307" s="25"/>
      <c r="C307" s="155"/>
      <c r="D307" s="155"/>
      <c r="E307" s="155"/>
      <c r="F307" s="155"/>
      <c r="G307" s="64"/>
      <c r="H307" s="64"/>
      <c r="I307" s="64"/>
      <c r="J307" s="64"/>
      <c r="K307" s="64"/>
      <c r="L307" s="64"/>
      <c r="M307" s="64"/>
    </row>
    <row r="308" spans="1:13" x14ac:dyDescent="0.3">
      <c r="A308" s="168" t="s">
        <v>46</v>
      </c>
      <c r="B308" s="25"/>
      <c r="C308" s="25"/>
      <c r="D308" s="25"/>
      <c r="E308" s="25"/>
      <c r="F308" s="25"/>
      <c r="G308" s="64"/>
      <c r="H308" s="64"/>
      <c r="I308" s="64"/>
      <c r="J308" s="64"/>
      <c r="K308" s="64"/>
      <c r="L308" s="64"/>
      <c r="M308" s="64"/>
    </row>
    <row r="309" spans="1:13" x14ac:dyDescent="0.3">
      <c r="A309" s="168" t="s">
        <v>47</v>
      </c>
      <c r="B309" s="25"/>
      <c r="C309" s="25"/>
      <c r="D309" s="25"/>
      <c r="E309" s="25"/>
      <c r="F309" s="25"/>
      <c r="G309" s="64"/>
      <c r="H309" s="64"/>
      <c r="I309" s="64"/>
      <c r="J309" s="64"/>
      <c r="K309" s="64"/>
      <c r="L309" s="64"/>
      <c r="M309" s="64"/>
    </row>
    <row r="310" spans="1:13" x14ac:dyDescent="0.3">
      <c r="A310" s="169" t="s">
        <v>3</v>
      </c>
      <c r="B310" s="204">
        <f>SUM(B300:B308)-B309</f>
        <v>0</v>
      </c>
      <c r="C310" s="204">
        <f>SUM(C300:C308)-C309</f>
        <v>0</v>
      </c>
      <c r="D310" s="204">
        <f>SUM(D300:D308)-D309</f>
        <v>0</v>
      </c>
      <c r="E310" s="204">
        <f>SUM(E300:E308)-E309</f>
        <v>0</v>
      </c>
      <c r="F310" s="204">
        <f>SUM(F300:F308)-F309</f>
        <v>0</v>
      </c>
      <c r="G310" s="64"/>
      <c r="H310" s="64"/>
      <c r="I310" s="64"/>
      <c r="J310" s="64"/>
      <c r="K310" s="64"/>
      <c r="L310" s="64"/>
      <c r="M310" s="64"/>
    </row>
    <row r="311" spans="1:13" ht="31.2" x14ac:dyDescent="0.3">
      <c r="A311" s="113" t="s">
        <v>61</v>
      </c>
      <c r="B311" s="107" t="s">
        <v>62</v>
      </c>
      <c r="C311" s="167" t="s">
        <v>63</v>
      </c>
      <c r="D311" s="167" t="s">
        <v>64</v>
      </c>
      <c r="E311" s="167" t="s">
        <v>65</v>
      </c>
      <c r="F311" s="167" t="s">
        <v>66</v>
      </c>
      <c r="G311" s="167" t="s">
        <v>67</v>
      </c>
      <c r="H311" s="167" t="s">
        <v>68</v>
      </c>
      <c r="I311" s="167" t="s">
        <v>69</v>
      </c>
      <c r="J311" s="167" t="s">
        <v>70</v>
      </c>
      <c r="K311" s="167" t="s">
        <v>71</v>
      </c>
      <c r="L311" s="167" t="s">
        <v>72</v>
      </c>
      <c r="M311" s="107" t="s">
        <v>73</v>
      </c>
    </row>
    <row r="312" spans="1:13" x14ac:dyDescent="0.3">
      <c r="A312" s="205"/>
      <c r="B312" s="206"/>
      <c r="C312" s="24"/>
      <c r="D312" s="24"/>
      <c r="E312" s="24"/>
      <c r="F312" s="24"/>
      <c r="G312" s="24"/>
      <c r="H312" s="24"/>
      <c r="I312" s="24"/>
      <c r="J312" s="24"/>
      <c r="K312" s="24"/>
      <c r="L312" s="24"/>
      <c r="M312" s="24"/>
    </row>
    <row r="313" spans="1:13" x14ac:dyDescent="0.3">
      <c r="A313" s="205"/>
      <c r="B313" s="206"/>
      <c r="C313" s="24"/>
      <c r="D313" s="24"/>
      <c r="E313" s="24"/>
      <c r="F313" s="24"/>
      <c r="G313" s="24"/>
      <c r="H313" s="24"/>
      <c r="I313" s="24"/>
      <c r="J313" s="24"/>
      <c r="K313" s="24"/>
      <c r="L313" s="24"/>
      <c r="M313" s="24"/>
    </row>
    <row r="314" spans="1:13" x14ac:dyDescent="0.3">
      <c r="A314" s="205"/>
      <c r="B314" s="206"/>
      <c r="C314" s="24"/>
      <c r="D314" s="24"/>
      <c r="E314" s="24"/>
      <c r="F314" s="24"/>
      <c r="G314" s="24"/>
      <c r="H314" s="24"/>
      <c r="I314" s="24"/>
      <c r="J314" s="24"/>
      <c r="K314" s="24"/>
      <c r="L314" s="24"/>
      <c r="M314" s="24"/>
    </row>
    <row r="315" spans="1:13" x14ac:dyDescent="0.3">
      <c r="A315" s="205"/>
      <c r="B315" s="206"/>
      <c r="C315" s="24"/>
      <c r="D315" s="24"/>
      <c r="E315" s="24"/>
      <c r="F315" s="24"/>
      <c r="G315" s="24"/>
      <c r="H315" s="24"/>
      <c r="I315" s="24"/>
      <c r="J315" s="24"/>
      <c r="K315" s="24"/>
      <c r="L315" s="24"/>
      <c r="M315" s="24"/>
    </row>
    <row r="316" spans="1:13" x14ac:dyDescent="0.3">
      <c r="A316" s="205"/>
      <c r="B316" s="206"/>
      <c r="C316" s="24"/>
      <c r="D316" s="24"/>
      <c r="E316" s="24"/>
      <c r="F316" s="24"/>
      <c r="G316" s="24"/>
      <c r="H316" s="24"/>
      <c r="I316" s="24"/>
      <c r="J316" s="24"/>
      <c r="K316" s="24"/>
      <c r="L316" s="24"/>
      <c r="M316" s="24"/>
    </row>
    <row r="317" spans="1:13" x14ac:dyDescent="0.3">
      <c r="A317" s="205"/>
      <c r="B317" s="206"/>
      <c r="C317" s="24"/>
      <c r="D317" s="24"/>
      <c r="E317" s="24"/>
      <c r="F317" s="24"/>
      <c r="G317" s="24"/>
      <c r="H317" s="24"/>
      <c r="I317" s="24"/>
      <c r="J317" s="24"/>
      <c r="K317" s="24"/>
      <c r="L317" s="24"/>
      <c r="M317" s="24"/>
    </row>
    <row r="318" spans="1:13" x14ac:dyDescent="0.3">
      <c r="A318" s="205"/>
      <c r="B318" s="206"/>
      <c r="C318" s="24"/>
      <c r="D318" s="24"/>
      <c r="E318" s="24"/>
      <c r="F318" s="24"/>
      <c r="G318" s="24"/>
      <c r="H318" s="24"/>
      <c r="I318" s="24"/>
      <c r="J318" s="24"/>
      <c r="K318" s="24"/>
      <c r="L318" s="24"/>
      <c r="M318" s="24"/>
    </row>
    <row r="319" spans="1:13" x14ac:dyDescent="0.3">
      <c r="A319" s="205"/>
      <c r="B319" s="206"/>
      <c r="C319" s="24"/>
      <c r="D319" s="24"/>
      <c r="E319" s="24"/>
      <c r="F319" s="24"/>
      <c r="G319" s="24"/>
      <c r="H319" s="24"/>
      <c r="I319" s="24"/>
      <c r="J319" s="24"/>
      <c r="K319" s="24"/>
      <c r="L319" s="24"/>
      <c r="M319" s="24"/>
    </row>
    <row r="320" spans="1:13" x14ac:dyDescent="0.3">
      <c r="A320" s="205"/>
      <c r="B320" s="206"/>
      <c r="C320" s="24"/>
      <c r="D320" s="24"/>
      <c r="E320" s="24"/>
      <c r="F320" s="24"/>
      <c r="G320" s="24"/>
      <c r="H320" s="24"/>
      <c r="I320" s="24"/>
      <c r="J320" s="24"/>
      <c r="K320" s="24"/>
      <c r="L320" s="24"/>
      <c r="M320" s="24"/>
    </row>
    <row r="321" spans="1:13" x14ac:dyDescent="0.3">
      <c r="A321" s="205"/>
      <c r="B321" s="206"/>
      <c r="C321" s="24"/>
      <c r="D321" s="24"/>
      <c r="E321" s="24"/>
      <c r="F321" s="24"/>
      <c r="G321" s="24"/>
      <c r="H321" s="24"/>
      <c r="I321" s="24"/>
      <c r="J321" s="24"/>
      <c r="K321" s="24"/>
      <c r="L321" s="24"/>
      <c r="M321" s="24"/>
    </row>
  </sheetData>
  <sheetProtection password="E1E1" sheet="1" objects="1" scenarios="1"/>
  <mergeCells count="13">
    <mergeCell ref="B3:F9"/>
    <mergeCell ref="A220:F220"/>
    <mergeCell ref="A246:F246"/>
    <mergeCell ref="A272:F272"/>
    <mergeCell ref="A298:F298"/>
    <mergeCell ref="A90:F90"/>
    <mergeCell ref="A116:F116"/>
    <mergeCell ref="A142:F142"/>
    <mergeCell ref="A168:F168"/>
    <mergeCell ref="A194:F194"/>
    <mergeCell ref="A12:F12"/>
    <mergeCell ref="A38:F38"/>
    <mergeCell ref="A64:F64"/>
  </mergeCells>
  <dataValidations count="3">
    <dataValidation type="list" allowBlank="1" showInputMessage="1" showErrorMessage="1" sqref="A104:A113 A52:A61 A26:A35 A130:A139 A156:A165 A182:A191 A208:A217 A234:A243 A260:A269 A286:A295 A312:A321 A78:A87" xr:uid="{00000000-0002-0000-0900-000000000000}">
      <formula1>$V$94:$V$114</formula1>
    </dataValidation>
    <dataValidation type="list" allowBlank="1" showInputMessage="1" showErrorMessage="1" sqref="B104:B113 B52:B61 B26:B35 B130:B139 B156:B165 B182:B191 B208:B217 B234:B243 B260:B269 B286:B295 B312:B321 B78:B87" xr:uid="{00000000-0002-0000-0900-000001000000}">
      <formula1>$S$94:$S$101</formula1>
    </dataValidation>
    <dataValidation type="list" allowBlank="1" showInputMessage="1" showErrorMessage="1" sqref="A104:B113 A130:B139 A156:B165 A182:B191 A208:B217 A234:B243 A260:B269 A286:B295 A312:B321 A26:B35 A52:B61 A78:B87" xr:uid="{00000000-0002-0000-0900-000002000000}">
      <formula1>#REF!</formula1>
    </dataValidation>
  </dataValidations>
  <pageMargins left="0.7" right="0.7"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2:J29"/>
  <sheetViews>
    <sheetView zoomScaleNormal="100" workbookViewId="0"/>
  </sheetViews>
  <sheetFormatPr defaultRowHeight="14.4" x14ac:dyDescent="0.3"/>
  <sheetData>
    <row r="2" spans="1:10" x14ac:dyDescent="0.3">
      <c r="A2" s="11" t="s">
        <v>0</v>
      </c>
    </row>
    <row r="3" spans="1:10" x14ac:dyDescent="0.3">
      <c r="A3" s="10">
        <v>43191</v>
      </c>
    </row>
    <row r="4" spans="1:10" x14ac:dyDescent="0.3">
      <c r="A4" s="1"/>
      <c r="B4" s="4" t="s">
        <v>2</v>
      </c>
      <c r="C4" s="4"/>
      <c r="D4" s="4"/>
      <c r="E4" s="4"/>
      <c r="F4" s="4"/>
      <c r="G4" s="4"/>
      <c r="H4" s="4"/>
      <c r="I4" s="5"/>
      <c r="J4" s="2"/>
    </row>
    <row r="5" spans="1:10" x14ac:dyDescent="0.3">
      <c r="A5" s="8"/>
      <c r="B5" s="8">
        <v>0</v>
      </c>
      <c r="C5" s="8">
        <v>0.1</v>
      </c>
      <c r="D5" s="8">
        <v>3</v>
      </c>
      <c r="E5" s="8">
        <v>5</v>
      </c>
      <c r="F5" s="8">
        <v>12</v>
      </c>
      <c r="G5" s="8">
        <v>18</v>
      </c>
      <c r="H5" s="8">
        <v>28</v>
      </c>
      <c r="I5" s="8" t="s">
        <v>1</v>
      </c>
      <c r="J5" s="8" t="s">
        <v>3</v>
      </c>
    </row>
    <row r="6" spans="1:10" x14ac:dyDescent="0.3">
      <c r="A6" s="9">
        <v>42917</v>
      </c>
      <c r="B6" s="6"/>
      <c r="C6" s="6"/>
      <c r="D6" s="6">
        <v>2000</v>
      </c>
      <c r="E6" s="6">
        <v>5000</v>
      </c>
      <c r="F6" s="6"/>
      <c r="G6" s="6"/>
      <c r="H6" s="6"/>
      <c r="I6" s="6"/>
      <c r="J6" s="6">
        <f>SUM(B6:I6)</f>
        <v>7000</v>
      </c>
    </row>
    <row r="7" spans="1:10" x14ac:dyDescent="0.3">
      <c r="A7" s="9">
        <v>42948</v>
      </c>
      <c r="B7" s="6"/>
      <c r="C7" s="6"/>
      <c r="D7" s="6">
        <v>3000</v>
      </c>
      <c r="E7" s="6">
        <v>15000</v>
      </c>
      <c r="F7" s="6"/>
      <c r="G7" s="6"/>
      <c r="H7" s="6"/>
      <c r="I7" s="6"/>
      <c r="J7" s="6">
        <f>SUM(B7:I7)</f>
        <v>18000</v>
      </c>
    </row>
    <row r="8" spans="1:10" x14ac:dyDescent="0.3">
      <c r="A8" s="9">
        <v>42979</v>
      </c>
      <c r="B8" s="6"/>
      <c r="C8" s="6"/>
      <c r="D8" s="6">
        <v>-1000</v>
      </c>
      <c r="E8" s="6">
        <v>3000</v>
      </c>
      <c r="F8" s="6"/>
      <c r="G8" s="6"/>
      <c r="H8" s="6"/>
      <c r="I8" s="6"/>
      <c r="J8" s="6">
        <f>SUM(B8:I8)</f>
        <v>2000</v>
      </c>
    </row>
    <row r="9" spans="1:10" x14ac:dyDescent="0.3">
      <c r="A9" s="7"/>
      <c r="B9" s="6"/>
      <c r="C9" s="6"/>
      <c r="D9" s="6"/>
      <c r="E9" s="6"/>
      <c r="F9" s="6"/>
      <c r="G9" s="6"/>
      <c r="H9" s="6"/>
      <c r="I9" s="6"/>
      <c r="J9" s="6">
        <f>SUM(B9:I9)</f>
        <v>0</v>
      </c>
    </row>
    <row r="10" spans="1:10" x14ac:dyDescent="0.3">
      <c r="A10" s="8" t="s">
        <v>3</v>
      </c>
      <c r="B10" s="3"/>
      <c r="C10" s="3"/>
      <c r="D10" s="3">
        <f>D6+D7+D8</f>
        <v>4000</v>
      </c>
      <c r="E10" s="3">
        <f>E6+E7+E8</f>
        <v>23000</v>
      </c>
      <c r="F10" s="3"/>
      <c r="G10" s="3"/>
      <c r="H10" s="3"/>
      <c r="I10" s="3"/>
      <c r="J10" s="3">
        <f>SUM(J6:J9)</f>
        <v>27000</v>
      </c>
    </row>
    <row r="12" spans="1:10" x14ac:dyDescent="0.3">
      <c r="A12" s="10">
        <v>43221</v>
      </c>
    </row>
    <row r="13" spans="1:10" x14ac:dyDescent="0.3">
      <c r="A13" s="1"/>
      <c r="B13" s="4" t="s">
        <v>2</v>
      </c>
      <c r="C13" s="4"/>
      <c r="D13" s="4"/>
      <c r="E13" s="4"/>
      <c r="F13" s="4"/>
      <c r="G13" s="4"/>
      <c r="H13" s="4"/>
      <c r="I13" s="5"/>
      <c r="J13" s="2"/>
    </row>
    <row r="14" spans="1:10" x14ac:dyDescent="0.3">
      <c r="A14" s="8"/>
      <c r="B14" s="8">
        <v>0</v>
      </c>
      <c r="C14" s="8">
        <v>0.1</v>
      </c>
      <c r="D14" s="8">
        <v>3</v>
      </c>
      <c r="E14" s="8">
        <v>5</v>
      </c>
      <c r="F14" s="8">
        <v>12</v>
      </c>
      <c r="G14" s="8">
        <v>18</v>
      </c>
      <c r="H14" s="8">
        <v>28</v>
      </c>
      <c r="I14" s="8" t="s">
        <v>1</v>
      </c>
      <c r="J14" s="8" t="s">
        <v>3</v>
      </c>
    </row>
    <row r="15" spans="1:10" x14ac:dyDescent="0.3">
      <c r="A15" s="9">
        <v>42917</v>
      </c>
      <c r="B15" s="6"/>
      <c r="C15" s="6"/>
      <c r="D15" s="6">
        <v>2000</v>
      </c>
      <c r="E15" s="6">
        <v>9000</v>
      </c>
      <c r="F15" s="6"/>
      <c r="G15" s="6"/>
      <c r="H15" s="6"/>
      <c r="I15" s="6"/>
      <c r="J15" s="6">
        <f>SUM(B15:I15)</f>
        <v>11000</v>
      </c>
    </row>
    <row r="16" spans="1:10" x14ac:dyDescent="0.3">
      <c r="A16" s="9">
        <v>43040</v>
      </c>
      <c r="B16" s="6"/>
      <c r="C16" s="6"/>
      <c r="D16" s="6">
        <v>3000</v>
      </c>
      <c r="E16" s="6">
        <v>15000</v>
      </c>
      <c r="F16" s="6"/>
      <c r="G16" s="6"/>
      <c r="H16" s="6"/>
      <c r="I16" s="6"/>
      <c r="J16" s="6">
        <f>SUM(B16:I16)</f>
        <v>18000</v>
      </c>
    </row>
    <row r="17" spans="1:10" x14ac:dyDescent="0.3">
      <c r="A17" s="9">
        <v>43191</v>
      </c>
      <c r="B17" s="6"/>
      <c r="C17" s="6"/>
      <c r="D17" s="6">
        <v>-1000</v>
      </c>
      <c r="E17" s="6">
        <v>3000</v>
      </c>
      <c r="F17" s="6"/>
      <c r="G17" s="6"/>
      <c r="H17" s="6"/>
      <c r="I17" s="6"/>
      <c r="J17" s="6">
        <f>SUM(B17:I17)</f>
        <v>2000</v>
      </c>
    </row>
    <row r="18" spans="1:10" x14ac:dyDescent="0.3">
      <c r="A18" s="7"/>
      <c r="B18" s="6"/>
      <c r="C18" s="6"/>
      <c r="D18" s="6"/>
      <c r="E18" s="6"/>
      <c r="F18" s="6"/>
      <c r="G18" s="6"/>
      <c r="H18" s="6"/>
      <c r="I18" s="6"/>
      <c r="J18" s="6">
        <f>SUM(B18:I18)</f>
        <v>0</v>
      </c>
    </row>
    <row r="19" spans="1:10" x14ac:dyDescent="0.3">
      <c r="A19" s="8" t="s">
        <v>3</v>
      </c>
      <c r="B19" s="3"/>
      <c r="C19" s="3"/>
      <c r="D19" s="3">
        <f>D15+D16+D17</f>
        <v>4000</v>
      </c>
      <c r="E19" s="3">
        <f>E15+E16+E17</f>
        <v>27000</v>
      </c>
      <c r="F19" s="3"/>
      <c r="G19" s="3"/>
      <c r="H19" s="3"/>
      <c r="I19" s="3"/>
      <c r="J19" s="3">
        <f>SUM(J15:J18)</f>
        <v>31000</v>
      </c>
    </row>
    <row r="22" spans="1:10" x14ac:dyDescent="0.3">
      <c r="A22" s="10">
        <v>43252</v>
      </c>
    </row>
    <row r="23" spans="1:10" x14ac:dyDescent="0.3">
      <c r="A23" s="1"/>
      <c r="B23" s="4" t="s">
        <v>2</v>
      </c>
      <c r="C23" s="4"/>
      <c r="D23" s="4"/>
      <c r="E23" s="4"/>
      <c r="F23" s="4"/>
      <c r="G23" s="4"/>
      <c r="H23" s="4"/>
      <c r="I23" s="5"/>
      <c r="J23" s="2"/>
    </row>
    <row r="24" spans="1:10" x14ac:dyDescent="0.3">
      <c r="A24" s="8"/>
      <c r="B24" s="8">
        <v>0</v>
      </c>
      <c r="C24" s="8">
        <v>0.1</v>
      </c>
      <c r="D24" s="8">
        <v>3</v>
      </c>
      <c r="E24" s="8">
        <v>5</v>
      </c>
      <c r="F24" s="8">
        <v>12</v>
      </c>
      <c r="G24" s="8">
        <v>18</v>
      </c>
      <c r="H24" s="8">
        <v>28</v>
      </c>
      <c r="I24" s="8" t="s">
        <v>1</v>
      </c>
      <c r="J24" s="8" t="s">
        <v>3</v>
      </c>
    </row>
    <row r="25" spans="1:10" x14ac:dyDescent="0.3">
      <c r="A25" s="9">
        <v>43191</v>
      </c>
      <c r="B25" s="6"/>
      <c r="C25" s="6"/>
      <c r="D25" s="6">
        <v>2000</v>
      </c>
      <c r="E25" s="6">
        <v>5000</v>
      </c>
      <c r="F25" s="6"/>
      <c r="G25" s="6"/>
      <c r="H25" s="6"/>
      <c r="I25" s="6"/>
      <c r="J25" s="6">
        <f>SUM(B25:I25)</f>
        <v>7000</v>
      </c>
    </row>
    <row r="26" spans="1:10" x14ac:dyDescent="0.3">
      <c r="A26" s="9">
        <v>43221</v>
      </c>
      <c r="B26" s="6"/>
      <c r="C26" s="6"/>
      <c r="D26" s="6">
        <v>3000</v>
      </c>
      <c r="E26" s="6">
        <v>15000</v>
      </c>
      <c r="F26" s="6"/>
      <c r="G26" s="6"/>
      <c r="H26" s="6"/>
      <c r="I26" s="6"/>
      <c r="J26" s="6">
        <f>SUM(B26:I26)</f>
        <v>18000</v>
      </c>
    </row>
    <row r="27" spans="1:10" x14ac:dyDescent="0.3">
      <c r="A27" s="9">
        <v>43160</v>
      </c>
      <c r="B27" s="6"/>
      <c r="C27" s="6"/>
      <c r="D27" s="6">
        <v>-1000</v>
      </c>
      <c r="E27" s="6">
        <v>3000</v>
      </c>
      <c r="F27" s="6"/>
      <c r="G27" s="6"/>
      <c r="H27" s="6"/>
      <c r="I27" s="6"/>
      <c r="J27" s="6">
        <f>SUM(B27:I27)</f>
        <v>2000</v>
      </c>
    </row>
    <row r="28" spans="1:10" x14ac:dyDescent="0.3">
      <c r="A28" s="7"/>
      <c r="B28" s="6"/>
      <c r="C28" s="6"/>
      <c r="D28" s="6"/>
      <c r="E28" s="6"/>
      <c r="F28" s="6"/>
      <c r="G28" s="6"/>
      <c r="H28" s="6"/>
      <c r="I28" s="6"/>
      <c r="J28" s="6">
        <f>SUM(B28:I28)</f>
        <v>0</v>
      </c>
    </row>
    <row r="29" spans="1:10" x14ac:dyDescent="0.3">
      <c r="A29" s="8" t="s">
        <v>3</v>
      </c>
      <c r="B29" s="3"/>
      <c r="C29" s="3"/>
      <c r="D29" s="3">
        <f>D25+D26+D27</f>
        <v>4000</v>
      </c>
      <c r="E29" s="3">
        <f>E25+E26+E27</f>
        <v>23000</v>
      </c>
      <c r="F29" s="3"/>
      <c r="G29" s="3"/>
      <c r="H29" s="3"/>
      <c r="I29" s="3"/>
      <c r="J29" s="3">
        <f>SUM(J25:J28)</f>
        <v>27000</v>
      </c>
    </row>
  </sheetData>
  <pageMargins left="0.7" right="0.7" top="0.75" bottom="0.75" header="0.3" footer="0.3"/>
  <pageSetup paperSize="0"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2:J19"/>
  <sheetViews>
    <sheetView topLeftCell="A7" zoomScaleNormal="100" workbookViewId="0">
      <selection activeCell="A12" sqref="A12:J19"/>
    </sheetView>
  </sheetViews>
  <sheetFormatPr defaultRowHeight="14.4" x14ac:dyDescent="0.3"/>
  <sheetData>
    <row r="2" spans="1:10" x14ac:dyDescent="0.3">
      <c r="A2" t="s">
        <v>0</v>
      </c>
    </row>
    <row r="3" spans="1:10" x14ac:dyDescent="0.3">
      <c r="A3" s="10">
        <v>43191</v>
      </c>
    </row>
    <row r="4" spans="1:10" x14ac:dyDescent="0.3">
      <c r="A4" s="361" t="s">
        <v>4</v>
      </c>
      <c r="B4" s="362"/>
      <c r="C4" s="362"/>
      <c r="D4" s="362"/>
      <c r="E4" s="362"/>
      <c r="F4" s="362"/>
      <c r="G4" s="362"/>
      <c r="H4" s="362"/>
      <c r="I4" s="362"/>
      <c r="J4" s="363"/>
    </row>
    <row r="5" spans="1:10" x14ac:dyDescent="0.3">
      <c r="A5" s="8"/>
      <c r="B5" s="8">
        <v>0</v>
      </c>
      <c r="C5" s="8">
        <v>0.1</v>
      </c>
      <c r="D5" s="8">
        <v>3</v>
      </c>
      <c r="E5" s="8">
        <v>5</v>
      </c>
      <c r="F5" s="8">
        <v>12</v>
      </c>
      <c r="G5" s="8">
        <v>18</v>
      </c>
      <c r="H5" s="8">
        <v>28</v>
      </c>
      <c r="I5" s="8" t="s">
        <v>1</v>
      </c>
      <c r="J5" s="8" t="s">
        <v>3</v>
      </c>
    </row>
    <row r="6" spans="1:10" x14ac:dyDescent="0.3">
      <c r="A6" s="9">
        <v>43221</v>
      </c>
      <c r="B6" s="6"/>
      <c r="C6" s="6"/>
      <c r="D6" s="6">
        <v>200</v>
      </c>
      <c r="E6" s="6">
        <v>50</v>
      </c>
      <c r="F6" s="6"/>
      <c r="G6" s="6"/>
      <c r="H6" s="6"/>
      <c r="I6" s="6"/>
      <c r="J6" s="6">
        <f>SUM(B6:I6)</f>
        <v>250</v>
      </c>
    </row>
    <row r="7" spans="1:10" x14ac:dyDescent="0.3">
      <c r="A7" s="9">
        <v>43344</v>
      </c>
      <c r="B7" s="6"/>
      <c r="C7" s="6"/>
      <c r="D7" s="6">
        <v>400</v>
      </c>
      <c r="E7" s="6">
        <v>300</v>
      </c>
      <c r="F7" s="6"/>
      <c r="G7" s="6"/>
      <c r="H7" s="6"/>
      <c r="I7" s="6"/>
      <c r="J7" s="6">
        <f>SUM(B7:I7)</f>
        <v>700</v>
      </c>
    </row>
    <row r="8" spans="1:10" x14ac:dyDescent="0.3">
      <c r="A8" s="9">
        <v>43525</v>
      </c>
      <c r="B8" s="6"/>
      <c r="C8" s="6"/>
      <c r="D8" s="6">
        <v>500</v>
      </c>
      <c r="E8" s="6">
        <v>3000</v>
      </c>
      <c r="F8" s="6"/>
      <c r="G8" s="6"/>
      <c r="H8" s="6"/>
      <c r="I8" s="6"/>
      <c r="J8" s="6">
        <f>SUM(B8:I8)</f>
        <v>3500</v>
      </c>
    </row>
    <row r="9" spans="1:10" x14ac:dyDescent="0.3">
      <c r="A9" s="7"/>
      <c r="B9" s="6"/>
      <c r="C9" s="6"/>
      <c r="D9" s="6"/>
      <c r="E9" s="6"/>
      <c r="F9" s="6"/>
      <c r="G9" s="6"/>
      <c r="H9" s="6"/>
      <c r="I9" s="6"/>
      <c r="J9" s="6">
        <f>SUM(B9:I9)</f>
        <v>0</v>
      </c>
    </row>
    <row r="10" spans="1:10" x14ac:dyDescent="0.3">
      <c r="A10" s="8" t="s">
        <v>3</v>
      </c>
      <c r="B10" s="3"/>
      <c r="C10" s="3"/>
      <c r="D10" s="3">
        <f>D6+D7+D8</f>
        <v>1100</v>
      </c>
      <c r="E10" s="3">
        <f>E6+E7+E8</f>
        <v>3350</v>
      </c>
      <c r="F10" s="3"/>
      <c r="G10" s="3"/>
      <c r="H10" s="3"/>
      <c r="I10" s="3"/>
      <c r="J10" s="3">
        <f>SUM(J6:J9)</f>
        <v>4450</v>
      </c>
    </row>
    <row r="12" spans="1:10" x14ac:dyDescent="0.3">
      <c r="A12" s="10">
        <v>43221</v>
      </c>
    </row>
    <row r="13" spans="1:10" x14ac:dyDescent="0.3">
      <c r="A13" s="361" t="s">
        <v>4</v>
      </c>
      <c r="B13" s="362"/>
      <c r="C13" s="362"/>
      <c r="D13" s="362"/>
      <c r="E13" s="362"/>
      <c r="F13" s="362"/>
      <c r="G13" s="362"/>
      <c r="H13" s="362"/>
      <c r="I13" s="362"/>
      <c r="J13" s="363"/>
    </row>
    <row r="14" spans="1:10" x14ac:dyDescent="0.3">
      <c r="A14" s="8"/>
      <c r="B14" s="8">
        <v>0</v>
      </c>
      <c r="C14" s="8">
        <v>0.1</v>
      </c>
      <c r="D14" s="8">
        <v>3</v>
      </c>
      <c r="E14" s="8">
        <v>5</v>
      </c>
      <c r="F14" s="8">
        <v>12</v>
      </c>
      <c r="G14" s="8">
        <v>18</v>
      </c>
      <c r="H14" s="8">
        <v>28</v>
      </c>
      <c r="I14" s="8" t="s">
        <v>1</v>
      </c>
      <c r="J14" s="8" t="s">
        <v>3</v>
      </c>
    </row>
    <row r="15" spans="1:10" x14ac:dyDescent="0.3">
      <c r="A15" s="9">
        <v>43344</v>
      </c>
      <c r="B15" s="6"/>
      <c r="C15" s="6"/>
      <c r="D15" s="6">
        <v>200</v>
      </c>
      <c r="E15" s="6">
        <v>50</v>
      </c>
      <c r="F15" s="6"/>
      <c r="G15" s="6"/>
      <c r="H15" s="6"/>
      <c r="I15" s="6"/>
      <c r="J15" s="6">
        <f>SUM(B15:I15)</f>
        <v>250</v>
      </c>
    </row>
    <row r="16" spans="1:10" x14ac:dyDescent="0.3">
      <c r="A16" s="9">
        <v>43525</v>
      </c>
      <c r="B16" s="6"/>
      <c r="C16" s="6"/>
      <c r="D16" s="6">
        <v>800</v>
      </c>
      <c r="E16" s="6">
        <v>300</v>
      </c>
      <c r="F16" s="6"/>
      <c r="G16" s="6"/>
      <c r="H16" s="6"/>
      <c r="I16" s="6"/>
      <c r="J16" s="6">
        <f>SUM(B16:I16)</f>
        <v>1100</v>
      </c>
    </row>
    <row r="17" spans="1:10" x14ac:dyDescent="0.3">
      <c r="A17" s="9">
        <v>43556</v>
      </c>
      <c r="B17" s="6"/>
      <c r="C17" s="6"/>
      <c r="D17" s="6">
        <v>500</v>
      </c>
      <c r="E17" s="6">
        <v>3000</v>
      </c>
      <c r="F17" s="6"/>
      <c r="G17" s="6"/>
      <c r="H17" s="6"/>
      <c r="I17" s="6"/>
      <c r="J17" s="6">
        <f>SUM(B17:I17)</f>
        <v>3500</v>
      </c>
    </row>
    <row r="18" spans="1:10" x14ac:dyDescent="0.3">
      <c r="A18" s="7"/>
      <c r="B18" s="6"/>
      <c r="C18" s="6"/>
      <c r="D18" s="6"/>
      <c r="E18" s="6"/>
      <c r="F18" s="6"/>
      <c r="G18" s="6"/>
      <c r="H18" s="6"/>
      <c r="I18" s="6"/>
      <c r="J18" s="6">
        <f>SUM(B18:I18)</f>
        <v>0</v>
      </c>
    </row>
    <row r="19" spans="1:10" x14ac:dyDescent="0.3">
      <c r="A19" s="8" t="s">
        <v>3</v>
      </c>
      <c r="B19" s="3"/>
      <c r="C19" s="3"/>
      <c r="D19" s="3">
        <f>D15+D16+D17</f>
        <v>1500</v>
      </c>
      <c r="E19" s="3">
        <f>E15+E16+E17</f>
        <v>3350</v>
      </c>
      <c r="F19" s="3"/>
      <c r="G19" s="3"/>
      <c r="H19" s="3"/>
      <c r="I19" s="3"/>
      <c r="J19" s="3">
        <f>SUM(J15:J18)</f>
        <v>4850</v>
      </c>
    </row>
  </sheetData>
  <mergeCells count="2">
    <mergeCell ref="A4:J4"/>
    <mergeCell ref="A13:J13"/>
  </mergeCells>
  <pageMargins left="0.7" right="0.7" top="0.75" bottom="0.75" header="0.3" footer="0.3"/>
  <pageSetup paperSize="0"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J14"/>
  <sheetViews>
    <sheetView zoomScaleNormal="100" workbookViewId="0"/>
  </sheetViews>
  <sheetFormatPr defaultRowHeight="14.4" x14ac:dyDescent="0.3"/>
  <sheetData>
    <row r="1" spans="1:10" collapsed="1" x14ac:dyDescent="0.3">
      <c r="A1" s="10">
        <v>43191</v>
      </c>
    </row>
    <row r="2" spans="1:10" x14ac:dyDescent="0.3">
      <c r="A2" s="1"/>
      <c r="B2" s="4" t="s">
        <v>5</v>
      </c>
      <c r="C2" s="4"/>
      <c r="D2" s="4"/>
      <c r="E2" s="4"/>
      <c r="F2" s="4"/>
      <c r="G2" s="4"/>
      <c r="H2" s="4"/>
      <c r="I2" s="5"/>
      <c r="J2" s="2"/>
    </row>
    <row r="3" spans="1:10" x14ac:dyDescent="0.3">
      <c r="A3" s="8"/>
      <c r="B3" s="8">
        <v>0</v>
      </c>
      <c r="C3" s="8">
        <v>0.1</v>
      </c>
      <c r="D3" s="8">
        <v>3</v>
      </c>
      <c r="E3" s="8">
        <v>5</v>
      </c>
      <c r="F3" s="8">
        <v>12</v>
      </c>
      <c r="G3" s="8">
        <v>18</v>
      </c>
      <c r="H3" s="8">
        <v>28</v>
      </c>
      <c r="I3" s="8" t="s">
        <v>1</v>
      </c>
      <c r="J3" s="8" t="s">
        <v>3</v>
      </c>
    </row>
    <row r="4" spans="1:10" x14ac:dyDescent="0.3">
      <c r="A4" s="12"/>
      <c r="B4" s="3"/>
      <c r="C4" s="3"/>
      <c r="D4" s="3">
        <v>6000</v>
      </c>
      <c r="E4" s="3">
        <v>35000</v>
      </c>
      <c r="F4" s="3"/>
      <c r="G4" s="3"/>
      <c r="H4" s="3"/>
      <c r="I4" s="3"/>
      <c r="J4" s="3">
        <f>SUM(B4:I4)</f>
        <v>41000</v>
      </c>
    </row>
    <row r="6" spans="1:10" x14ac:dyDescent="0.3">
      <c r="A6" s="10">
        <v>43221</v>
      </c>
    </row>
    <row r="7" spans="1:10" x14ac:dyDescent="0.3">
      <c r="A7" s="1"/>
      <c r="B7" s="4" t="s">
        <v>5</v>
      </c>
      <c r="C7" s="4"/>
      <c r="D7" s="4"/>
      <c r="E7" s="4"/>
      <c r="F7" s="4"/>
      <c r="G7" s="4"/>
      <c r="H7" s="4"/>
      <c r="I7" s="5"/>
      <c r="J7" s="2"/>
    </row>
    <row r="8" spans="1:10" x14ac:dyDescent="0.3">
      <c r="A8" s="8"/>
      <c r="B8" s="8">
        <v>0</v>
      </c>
      <c r="C8" s="8">
        <v>0.1</v>
      </c>
      <c r="D8" s="8">
        <v>3</v>
      </c>
      <c r="E8" s="8">
        <v>5</v>
      </c>
      <c r="F8" s="8">
        <v>12</v>
      </c>
      <c r="G8" s="8">
        <v>18</v>
      </c>
      <c r="H8" s="8">
        <v>28</v>
      </c>
      <c r="I8" s="8" t="s">
        <v>1</v>
      </c>
      <c r="J8" s="8" t="s">
        <v>3</v>
      </c>
    </row>
    <row r="9" spans="1:10" x14ac:dyDescent="0.3">
      <c r="A9" s="12"/>
      <c r="B9" s="3"/>
      <c r="C9" s="3"/>
      <c r="D9" s="3">
        <v>6000</v>
      </c>
      <c r="E9" s="3">
        <v>27000</v>
      </c>
      <c r="F9" s="3"/>
      <c r="G9" s="3"/>
      <c r="H9" s="3"/>
      <c r="I9" s="3"/>
      <c r="J9" s="3">
        <f>SUM(B9:I9)</f>
        <v>33000</v>
      </c>
    </row>
    <row r="11" spans="1:10" x14ac:dyDescent="0.3">
      <c r="A11" s="10">
        <v>43252</v>
      </c>
    </row>
    <row r="12" spans="1:10" x14ac:dyDescent="0.3">
      <c r="A12" s="1"/>
      <c r="B12" s="4" t="s">
        <v>5</v>
      </c>
      <c r="C12" s="4"/>
      <c r="D12" s="4"/>
      <c r="E12" s="4"/>
      <c r="F12" s="4"/>
      <c r="G12" s="4"/>
      <c r="H12" s="4"/>
      <c r="I12" s="5"/>
      <c r="J12" s="2"/>
    </row>
    <row r="13" spans="1:10" x14ac:dyDescent="0.3">
      <c r="A13" s="8"/>
      <c r="B13" s="8">
        <v>0</v>
      </c>
      <c r="C13" s="8">
        <v>0.1</v>
      </c>
      <c r="D13" s="8">
        <v>3</v>
      </c>
      <c r="E13" s="8">
        <v>5</v>
      </c>
      <c r="F13" s="8">
        <v>12</v>
      </c>
      <c r="G13" s="8">
        <v>18</v>
      </c>
      <c r="H13" s="8">
        <v>28</v>
      </c>
      <c r="I13" s="8" t="s">
        <v>1</v>
      </c>
      <c r="J13" s="8" t="s">
        <v>3</v>
      </c>
    </row>
    <row r="14" spans="1:10" x14ac:dyDescent="0.3">
      <c r="A14" s="12"/>
      <c r="B14" s="3"/>
      <c r="C14" s="3"/>
      <c r="D14" s="3">
        <v>6000</v>
      </c>
      <c r="E14" s="3">
        <v>35000</v>
      </c>
      <c r="F14" s="3"/>
      <c r="G14" s="3"/>
      <c r="H14" s="3"/>
      <c r="I14" s="3"/>
      <c r="J14" s="3">
        <f>SUM(B14:I14)</f>
        <v>41000</v>
      </c>
    </row>
  </sheetData>
  <pageMargins left="0.7" right="0.7" top="0.75" bottom="0.75" header="0.3" footer="0.3"/>
  <pageSetup paperSize="0"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3:J10"/>
  <sheetViews>
    <sheetView zoomScaleNormal="100" workbookViewId="0">
      <selection activeCell="A3" sqref="A3:J10"/>
    </sheetView>
  </sheetViews>
  <sheetFormatPr defaultRowHeight="14.4" x14ac:dyDescent="0.3"/>
  <sheetData>
    <row r="3" spans="1:10" x14ac:dyDescent="0.3">
      <c r="A3" s="10">
        <v>43191</v>
      </c>
    </row>
    <row r="4" spans="1:10" x14ac:dyDescent="0.3">
      <c r="A4" s="361" t="s">
        <v>8</v>
      </c>
      <c r="B4" s="362"/>
      <c r="C4" s="362"/>
      <c r="D4" s="362"/>
      <c r="E4" s="362"/>
      <c r="F4" s="362"/>
      <c r="G4" s="362"/>
      <c r="H4" s="362"/>
      <c r="I4" s="362"/>
      <c r="J4" s="363"/>
    </row>
    <row r="5" spans="1:10" x14ac:dyDescent="0.3">
      <c r="A5" s="8"/>
      <c r="B5" s="8">
        <v>0</v>
      </c>
      <c r="C5" s="8">
        <v>0.1</v>
      </c>
      <c r="D5" s="8">
        <v>3</v>
      </c>
      <c r="E5" s="8">
        <v>5</v>
      </c>
      <c r="F5" s="8">
        <v>12</v>
      </c>
      <c r="G5" s="8">
        <v>18</v>
      </c>
      <c r="H5" s="8">
        <v>28</v>
      </c>
      <c r="I5" s="8" t="s">
        <v>1</v>
      </c>
      <c r="J5" s="8" t="s">
        <v>3</v>
      </c>
    </row>
    <row r="6" spans="1:10" x14ac:dyDescent="0.3">
      <c r="A6" s="9">
        <v>43344</v>
      </c>
      <c r="B6" s="6"/>
      <c r="C6" s="6"/>
      <c r="D6" s="6">
        <v>200</v>
      </c>
      <c r="E6" s="6">
        <v>50</v>
      </c>
      <c r="F6" s="6"/>
      <c r="G6" s="6"/>
      <c r="H6" s="6"/>
      <c r="I6" s="6"/>
      <c r="J6" s="6">
        <v>300</v>
      </c>
    </row>
    <row r="7" spans="1:10" x14ac:dyDescent="0.3">
      <c r="A7" s="9">
        <v>43405</v>
      </c>
      <c r="B7" s="6"/>
      <c r="C7" s="6"/>
      <c r="D7" s="6">
        <v>800</v>
      </c>
      <c r="E7" s="6">
        <v>300</v>
      </c>
      <c r="F7" s="6"/>
      <c r="G7" s="6"/>
      <c r="H7" s="6"/>
      <c r="I7" s="6"/>
      <c r="J7" s="6">
        <f>SUM(B7:I7)</f>
        <v>1100</v>
      </c>
    </row>
    <row r="8" spans="1:10" x14ac:dyDescent="0.3">
      <c r="A8" s="9">
        <v>43525</v>
      </c>
      <c r="B8" s="6"/>
      <c r="C8" s="6"/>
      <c r="D8" s="6">
        <v>500</v>
      </c>
      <c r="E8" s="6">
        <v>3000</v>
      </c>
      <c r="F8" s="6"/>
      <c r="G8" s="6"/>
      <c r="H8" s="6"/>
      <c r="I8" s="6"/>
      <c r="J8" s="6">
        <f>SUM(B8:I8)</f>
        <v>3500</v>
      </c>
    </row>
    <row r="9" spans="1:10" x14ac:dyDescent="0.3">
      <c r="A9" s="7"/>
      <c r="B9" s="6"/>
      <c r="C9" s="6"/>
      <c r="D9" s="6"/>
      <c r="E9" s="6"/>
      <c r="F9" s="6"/>
      <c r="G9" s="6"/>
      <c r="H9" s="6"/>
      <c r="I9" s="6"/>
      <c r="J9" s="6">
        <f>SUM(B9:I9)</f>
        <v>0</v>
      </c>
    </row>
    <row r="10" spans="1:10" x14ac:dyDescent="0.3">
      <c r="A10" s="8" t="s">
        <v>3</v>
      </c>
      <c r="B10" s="3"/>
      <c r="C10" s="3"/>
      <c r="D10" s="3">
        <f>D6+D7+D8</f>
        <v>1500</v>
      </c>
      <c r="E10" s="3">
        <f>E6+E7+E8</f>
        <v>3350</v>
      </c>
      <c r="F10" s="3"/>
      <c r="G10" s="3"/>
      <c r="H10" s="3"/>
      <c r="I10" s="3"/>
      <c r="J10" s="3">
        <f>SUM(J6:J9)</f>
        <v>4900</v>
      </c>
    </row>
  </sheetData>
  <mergeCells count="1">
    <mergeCell ref="A4:J4"/>
  </mergeCells>
  <pageMargins left="0.7" right="0.7" top="0.75" bottom="0.75" header="0.3" footer="0.3"/>
  <pageSetup paperSize="0"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3:J10"/>
  <sheetViews>
    <sheetView zoomScaleNormal="100" workbookViewId="0">
      <selection activeCell="J10" sqref="J10"/>
    </sheetView>
  </sheetViews>
  <sheetFormatPr defaultRowHeight="14.4" x14ac:dyDescent="0.3"/>
  <sheetData>
    <row r="3" spans="1:10" x14ac:dyDescent="0.3">
      <c r="A3" s="10">
        <v>43191</v>
      </c>
    </row>
    <row r="4" spans="1:10" x14ac:dyDescent="0.3">
      <c r="A4" s="361" t="s">
        <v>8</v>
      </c>
      <c r="B4" s="362"/>
      <c r="C4" s="362"/>
      <c r="D4" s="362"/>
      <c r="E4" s="362"/>
      <c r="F4" s="362"/>
      <c r="G4" s="362"/>
      <c r="H4" s="362"/>
      <c r="I4" s="362"/>
      <c r="J4" s="363"/>
    </row>
    <row r="5" spans="1:10" x14ac:dyDescent="0.3">
      <c r="A5" s="8"/>
      <c r="B5" s="8">
        <v>0</v>
      </c>
      <c r="C5" s="8">
        <v>0.1</v>
      </c>
      <c r="D5" s="8">
        <v>3</v>
      </c>
      <c r="E5" s="8">
        <v>5</v>
      </c>
      <c r="F5" s="8">
        <v>12</v>
      </c>
      <c r="G5" s="8">
        <v>18</v>
      </c>
      <c r="H5" s="8">
        <v>28</v>
      </c>
      <c r="I5" s="8" t="s">
        <v>1</v>
      </c>
      <c r="J5" s="8" t="s">
        <v>3</v>
      </c>
    </row>
    <row r="6" spans="1:10" x14ac:dyDescent="0.3">
      <c r="A6" s="9">
        <v>43556</v>
      </c>
      <c r="B6" s="6"/>
      <c r="C6" s="6"/>
      <c r="D6" s="6">
        <v>200</v>
      </c>
      <c r="E6" s="6">
        <v>50</v>
      </c>
      <c r="F6" s="6"/>
      <c r="G6" s="6"/>
      <c r="H6" s="6"/>
      <c r="I6" s="6"/>
      <c r="J6" s="6">
        <v>300</v>
      </c>
    </row>
    <row r="7" spans="1:10" x14ac:dyDescent="0.3">
      <c r="A7" s="9">
        <v>43739</v>
      </c>
      <c r="B7" s="6"/>
      <c r="C7" s="6"/>
      <c r="D7" s="6">
        <v>800</v>
      </c>
      <c r="E7" s="6">
        <v>300</v>
      </c>
      <c r="F7" s="6"/>
      <c r="G7" s="6"/>
      <c r="H7" s="6"/>
      <c r="I7" s="6"/>
      <c r="J7" s="6">
        <v>1500</v>
      </c>
    </row>
    <row r="8" spans="1:10" x14ac:dyDescent="0.3">
      <c r="A8" s="9">
        <v>43891</v>
      </c>
      <c r="B8" s="6"/>
      <c r="C8" s="6"/>
      <c r="D8" s="6">
        <v>500</v>
      </c>
      <c r="E8" s="6">
        <v>3000</v>
      </c>
      <c r="F8" s="6"/>
      <c r="G8" s="6"/>
      <c r="H8" s="6"/>
      <c r="I8" s="6"/>
      <c r="J8" s="6">
        <f>SUM(B8:I8)</f>
        <v>3500</v>
      </c>
    </row>
    <row r="9" spans="1:10" x14ac:dyDescent="0.3">
      <c r="A9" s="7"/>
      <c r="B9" s="6"/>
      <c r="C9" s="6"/>
      <c r="D9" s="6"/>
      <c r="E9" s="6"/>
      <c r="F9" s="6"/>
      <c r="G9" s="6"/>
      <c r="H9" s="6"/>
      <c r="I9" s="6"/>
      <c r="J9" s="6">
        <f>SUM(B9:I9)</f>
        <v>0</v>
      </c>
    </row>
    <row r="10" spans="1:10" x14ac:dyDescent="0.3">
      <c r="A10" s="8" t="s">
        <v>3</v>
      </c>
      <c r="B10" s="3"/>
      <c r="C10" s="3"/>
      <c r="D10" s="3">
        <f>D6+D7+D8</f>
        <v>1500</v>
      </c>
      <c r="E10" s="3">
        <f>E6+E7+E8</f>
        <v>3350</v>
      </c>
      <c r="F10" s="3"/>
      <c r="G10" s="3"/>
      <c r="H10" s="3"/>
      <c r="I10" s="3"/>
      <c r="J10" s="3">
        <f>SUM(J6:J9)</f>
        <v>5300</v>
      </c>
    </row>
  </sheetData>
  <mergeCells count="1">
    <mergeCell ref="A4:J4"/>
  </mergeCells>
  <pageMargins left="0.7" right="0.7" top="0.75" bottom="0.75" header="0.3" footer="0.3"/>
  <pageSetup paperSize="0"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I198"/>
  <sheetViews>
    <sheetView topLeftCell="A31" workbookViewId="0">
      <selection activeCell="F205" sqref="F205"/>
    </sheetView>
  </sheetViews>
  <sheetFormatPr defaultColWidth="9.109375" defaultRowHeight="14.4" x14ac:dyDescent="0.3"/>
  <cols>
    <col min="1" max="1" width="6.5546875" style="31" bestFit="1" customWidth="1"/>
    <col min="2" max="2" width="53.109375" style="31" customWidth="1"/>
    <col min="3" max="3" width="9" style="31" customWidth="1"/>
    <col min="4" max="4" width="19" style="31" customWidth="1"/>
    <col min="5" max="9" width="17.44140625" style="31" customWidth="1"/>
    <col min="10" max="16384" width="9.109375" style="31"/>
  </cols>
  <sheetData>
    <row r="2" spans="1:9" ht="18" x14ac:dyDescent="0.35">
      <c r="C2" s="374" t="s">
        <v>454</v>
      </c>
      <c r="D2" s="374"/>
      <c r="E2" s="222"/>
      <c r="F2" s="222"/>
      <c r="G2" s="222"/>
    </row>
    <row r="3" spans="1:9" ht="15" customHeight="1" x14ac:dyDescent="0.3">
      <c r="C3" s="239" t="s">
        <v>471</v>
      </c>
      <c r="D3" s="239"/>
      <c r="E3" s="239"/>
      <c r="F3" s="239"/>
      <c r="G3" s="239"/>
    </row>
    <row r="4" spans="1:9" ht="15" customHeight="1" x14ac:dyDescent="0.3">
      <c r="C4" s="239"/>
      <c r="D4" s="239"/>
      <c r="E4" s="239"/>
      <c r="F4" s="239"/>
      <c r="G4" s="239"/>
    </row>
    <row r="5" spans="1:9" ht="15" customHeight="1" x14ac:dyDescent="0.3">
      <c r="C5" s="239"/>
      <c r="D5" s="239"/>
      <c r="E5" s="239"/>
      <c r="F5" s="239"/>
      <c r="G5" s="239"/>
    </row>
    <row r="6" spans="1:9" ht="15" customHeight="1" x14ac:dyDescent="0.3">
      <c r="C6" s="239"/>
      <c r="D6" s="239"/>
      <c r="E6" s="239"/>
      <c r="F6" s="239"/>
      <c r="G6" s="239"/>
    </row>
    <row r="7" spans="1:9" ht="15" customHeight="1" x14ac:dyDescent="0.3">
      <c r="C7" s="239"/>
      <c r="D7" s="239"/>
      <c r="E7" s="239"/>
      <c r="F7" s="239"/>
      <c r="G7" s="239"/>
    </row>
    <row r="8" spans="1:9" ht="15" customHeight="1" x14ac:dyDescent="0.3">
      <c r="C8" s="239"/>
      <c r="D8" s="239"/>
      <c r="E8" s="239"/>
      <c r="F8" s="239"/>
      <c r="G8" s="239"/>
    </row>
    <row r="9" spans="1:9" ht="15" customHeight="1" x14ac:dyDescent="0.3">
      <c r="C9" s="239"/>
      <c r="D9" s="239"/>
      <c r="E9" s="239"/>
      <c r="F9" s="239"/>
      <c r="G9" s="239"/>
    </row>
    <row r="10" spans="1:9" x14ac:dyDescent="0.3">
      <c r="I10" s="32"/>
    </row>
    <row r="11" spans="1:9" ht="15.6" x14ac:dyDescent="0.3">
      <c r="A11" s="375" t="s">
        <v>75</v>
      </c>
      <c r="B11" s="375"/>
      <c r="C11" s="375"/>
      <c r="D11" s="375"/>
      <c r="E11" s="375"/>
      <c r="F11" s="375"/>
      <c r="G11" s="375"/>
      <c r="H11" s="375"/>
      <c r="I11" s="375"/>
    </row>
    <row r="12" spans="1:9" ht="15.6" x14ac:dyDescent="0.3">
      <c r="A12" s="33" t="s">
        <v>76</v>
      </c>
      <c r="B12" s="365" t="s">
        <v>77</v>
      </c>
      <c r="C12" s="365"/>
      <c r="D12" s="365"/>
      <c r="E12" s="365"/>
      <c r="F12" s="365"/>
      <c r="G12" s="365"/>
      <c r="H12" s="365"/>
      <c r="I12" s="365"/>
    </row>
    <row r="13" spans="1:9" ht="15.6" x14ac:dyDescent="0.3">
      <c r="A13" s="34">
        <v>1</v>
      </c>
      <c r="B13" s="35" t="s">
        <v>78</v>
      </c>
      <c r="C13" s="36" t="s">
        <v>493</v>
      </c>
      <c r="D13" s="37"/>
      <c r="E13" s="37"/>
      <c r="F13" s="37"/>
      <c r="G13" s="37"/>
      <c r="H13" s="37"/>
      <c r="I13" s="37"/>
    </row>
    <row r="14" spans="1:9" ht="15.6" x14ac:dyDescent="0.3">
      <c r="A14" s="34">
        <v>2</v>
      </c>
      <c r="B14" s="35" t="s">
        <v>79</v>
      </c>
      <c r="C14" s="385"/>
      <c r="D14" s="385"/>
      <c r="E14" s="385"/>
      <c r="F14" s="385"/>
      <c r="G14" s="385"/>
      <c r="H14" s="385"/>
      <c r="I14" s="385"/>
    </row>
    <row r="15" spans="1:9" ht="15.6" x14ac:dyDescent="0.3">
      <c r="A15" s="38" t="s">
        <v>80</v>
      </c>
      <c r="B15" s="35" t="s">
        <v>81</v>
      </c>
      <c r="C15" s="385"/>
      <c r="D15" s="385"/>
      <c r="E15" s="385"/>
      <c r="F15" s="385"/>
      <c r="G15" s="385"/>
      <c r="H15" s="385"/>
      <c r="I15" s="385"/>
    </row>
    <row r="16" spans="1:9" ht="15.6" x14ac:dyDescent="0.3">
      <c r="A16" s="38" t="s">
        <v>82</v>
      </c>
      <c r="B16" s="35" t="s">
        <v>83</v>
      </c>
      <c r="C16" s="385"/>
      <c r="D16" s="385"/>
      <c r="E16" s="385"/>
      <c r="F16" s="385"/>
      <c r="G16" s="385"/>
      <c r="H16" s="385"/>
      <c r="I16" s="385"/>
    </row>
    <row r="17" spans="1:9" ht="15.6" x14ac:dyDescent="0.3">
      <c r="A17" s="33" t="s">
        <v>84</v>
      </c>
      <c r="B17" s="365" t="s">
        <v>85</v>
      </c>
      <c r="C17" s="365"/>
      <c r="D17" s="365"/>
      <c r="E17" s="365"/>
      <c r="F17" s="365"/>
      <c r="G17" s="365"/>
      <c r="H17" s="365"/>
      <c r="I17" s="365"/>
    </row>
    <row r="18" spans="1:9" ht="15.6" x14ac:dyDescent="0.3">
      <c r="A18" s="376"/>
      <c r="B18" s="377" t="s">
        <v>86</v>
      </c>
      <c r="C18" s="378"/>
      <c r="D18" s="379"/>
      <c r="E18" s="39"/>
      <c r="F18" s="383" t="s">
        <v>87</v>
      </c>
      <c r="G18" s="383"/>
      <c r="H18" s="383"/>
      <c r="I18" s="383"/>
    </row>
    <row r="19" spans="1:9" ht="15" customHeight="1" x14ac:dyDescent="0.3">
      <c r="A19" s="376"/>
      <c r="B19" s="380"/>
      <c r="C19" s="381"/>
      <c r="D19" s="382"/>
      <c r="E19" s="40" t="s">
        <v>88</v>
      </c>
      <c r="F19" s="40" t="s">
        <v>89</v>
      </c>
      <c r="G19" s="40" t="s">
        <v>90</v>
      </c>
      <c r="H19" s="40" t="s">
        <v>91</v>
      </c>
      <c r="I19" s="40" t="s">
        <v>1</v>
      </c>
    </row>
    <row r="20" spans="1:9" ht="15.6" x14ac:dyDescent="0.3">
      <c r="A20" s="376"/>
      <c r="B20" s="384">
        <v>1</v>
      </c>
      <c r="C20" s="384"/>
      <c r="D20" s="384"/>
      <c r="E20" s="41">
        <v>2</v>
      </c>
      <c r="F20" s="41">
        <v>3</v>
      </c>
      <c r="G20" s="41">
        <v>4</v>
      </c>
      <c r="H20" s="41">
        <v>5</v>
      </c>
      <c r="I20" s="41">
        <v>6</v>
      </c>
    </row>
    <row r="21" spans="1:9" ht="15.6" x14ac:dyDescent="0.3">
      <c r="A21" s="42">
        <v>4</v>
      </c>
      <c r="B21" s="387" t="s">
        <v>92</v>
      </c>
      <c r="C21" s="388"/>
      <c r="D21" s="388"/>
      <c r="E21" s="388"/>
      <c r="F21" s="388"/>
      <c r="G21" s="388"/>
      <c r="H21" s="388"/>
      <c r="I21" s="389"/>
    </row>
    <row r="22" spans="1:9" ht="15.6" x14ac:dyDescent="0.3">
      <c r="A22" s="43" t="s">
        <v>93</v>
      </c>
      <c r="B22" s="373" t="s">
        <v>94</v>
      </c>
      <c r="C22" s="373"/>
      <c r="D22" s="373"/>
      <c r="E22" s="196">
        <f>'Outward Details'!H28-'Amendments in FY 2018-19'!B29+'Amendments in FY 2018-19'!G29-'Amendments in FY 2019-20'!B29+'Amendments in FY 2019-20'!G29</f>
        <v>0</v>
      </c>
      <c r="F22" s="196">
        <f>'Outward Details'!I28-'Amendments in FY 2018-19'!C29+'Amendments in FY 2018-19'!H29-'Amendments in FY 2019-20'!C29+'Amendments in FY 2019-20'!H29</f>
        <v>0</v>
      </c>
      <c r="G22" s="196">
        <f>'Outward Details'!J28+'Amendments in FY 2018-19'!D29-'Amendments in FY 2018-19'!I29+'Amendments in FY 2019-20'!D29-'Amendments in FY 2019-20'!I29</f>
        <v>0</v>
      </c>
      <c r="H22" s="196">
        <f>'Outward Details'!K28+'Amendments in FY 2018-19'!E29-'Amendments in FY 2018-19'!J29+'Amendments in FY 2019-20'!E29-'Amendments in FY 2019-20'!J29</f>
        <v>0</v>
      </c>
      <c r="I22" s="196">
        <f>'Outward Details'!L28+'Amendments in FY 2018-19'!F29-'Amendments in FY 2018-19'!K29+'Amendments in FY 2019-20'!F29-'Amendments in FY 2019-20'!K29</f>
        <v>0</v>
      </c>
    </row>
    <row r="23" spans="1:9" ht="15.6" x14ac:dyDescent="0.3">
      <c r="A23" s="43" t="s">
        <v>95</v>
      </c>
      <c r="B23" s="373" t="s">
        <v>96</v>
      </c>
      <c r="C23" s="373"/>
      <c r="D23" s="373"/>
      <c r="E23" s="196">
        <f>'Outward Details'!F45-'Amendments in FY 2018-19'!B47+'Amendments in FY 2018-19'!G47-'Amendments in FY 2019-20'!B47+'Amendments in FY 2019-20'!G47</f>
        <v>0</v>
      </c>
      <c r="F23" s="196">
        <f>'Outward Details'!G45-'Amendments in FY 2018-19'!C47+'Amendments in FY 2018-19'!H47-'Amendments in FY 2019-20'!C47+'Amendments in FY 2019-20'!H47</f>
        <v>0</v>
      </c>
      <c r="G23" s="196">
        <f>'Outward Details'!H45-'Amendments in FY 2018-19'!D47+'Amendments in FY 2018-19'!I47-'Amendments in FY 2019-20'!D47+'Amendments in FY 2019-20'!I47</f>
        <v>0</v>
      </c>
      <c r="H23" s="196">
        <f>'Outward Details'!I45-'Amendments in FY 2018-19'!E47+'Amendments in FY 2018-19'!J47-'Amendments in FY 2019-20'!E47+'Amendments in FY 2019-20'!J47</f>
        <v>0</v>
      </c>
      <c r="I23" s="196">
        <f>'Outward Details'!J45-'Amendments in FY 2018-19'!F47+'Amendments in FY 2018-19'!K47-'Amendments in FY 2019-20'!F47+'Amendments in FY 2019-20'!K47</f>
        <v>0</v>
      </c>
    </row>
    <row r="24" spans="1:9" ht="15.6" x14ac:dyDescent="0.3">
      <c r="A24" s="43" t="s">
        <v>97</v>
      </c>
      <c r="B24" s="373" t="s">
        <v>98</v>
      </c>
      <c r="C24" s="390"/>
      <c r="D24" s="390"/>
      <c r="E24" s="197">
        <f>'Outward Details'!B99-'Amendments in FY 2018-19'!B119+'Amendments in FY 2018-19'!H119-'Amendments in FY 2019-20'!B119+'Amendments in FY 2019-20'!H119</f>
        <v>0</v>
      </c>
      <c r="F24" s="44"/>
      <c r="G24" s="44"/>
      <c r="H24" s="197">
        <f>'Outward Details'!G99-'Amendments in FY 2018-19'!F119+'Amendments in FY 2018-19'!L119-'Amendments in FY 2019-20'!F119+'Amendments in FY 2019-20'!L119</f>
        <v>0</v>
      </c>
      <c r="I24" s="197">
        <f>'Outward Details'!H99-'Amendments in FY 2018-19'!G119+'Amendments in FY 2018-19'!M119-'Amendments in FY 2019-20'!G119+'Amendments in FY 2019-20'!M119</f>
        <v>0</v>
      </c>
    </row>
    <row r="25" spans="1:9" ht="15.6" x14ac:dyDescent="0.3">
      <c r="A25" s="43" t="s">
        <v>99</v>
      </c>
      <c r="B25" s="373" t="s">
        <v>100</v>
      </c>
      <c r="C25" s="373"/>
      <c r="D25" s="373"/>
      <c r="E25" s="198">
        <f>'Outward Details'!B117-'Amendments in FY 2018-19'!B137+'Amendments in FY 2018-19'!H137-'Amendments in FY 2019-20'!B137+'Amendments in FY 2019-20'!H137</f>
        <v>0</v>
      </c>
      <c r="F25" s="44"/>
      <c r="G25" s="44"/>
      <c r="H25" s="198">
        <f>'Outward Details'!G117-'Amendments in FY 2018-19'!F137+'Amendments in FY 2018-19'!L137-'Amendments in FY 2019-20'!F137+'Amendments in FY 2019-20'!L137</f>
        <v>0</v>
      </c>
      <c r="I25" s="198">
        <f>'Outward Details'!H117-'Amendments in FY 2018-19'!G137+'Amendments in FY 2018-19'!M137-'Amendments in FY 2019-20'!G137+'Amendments in FY 2019-20'!M137</f>
        <v>0</v>
      </c>
    </row>
    <row r="26" spans="1:9" ht="15.6" x14ac:dyDescent="0.3">
      <c r="A26" s="43" t="s">
        <v>101</v>
      </c>
      <c r="B26" s="373" t="s">
        <v>102</v>
      </c>
      <c r="C26" s="373"/>
      <c r="D26" s="373"/>
      <c r="E26" s="198">
        <f>'Outward Details'!B135-'Amendments in FY 2018-19'!B155+'Amendments in FY 2018-19'!H155-'Amendments in FY 2019-20'!B155+'Amendments in FY 2019-20'!H155</f>
        <v>0</v>
      </c>
      <c r="F26" s="198">
        <f>'Outward Details'!E135-'Amendments in FY 2018-19'!D155+'Amendments in FY 2018-19'!J155-'Amendments in FY 2019-20'!D155+'Amendments in FY 2019-20'!J155</f>
        <v>0</v>
      </c>
      <c r="G26" s="198">
        <f>'Outward Details'!F135-'Amendments in FY 2018-19'!E155+'Amendments in FY 2018-19'!K155-'Amendments in FY 2019-20'!E155+'Amendments in FY 2019-20'!K155</f>
        <v>0</v>
      </c>
      <c r="H26" s="198">
        <f>'Outward Details'!G135-'Amendments in FY 2018-19'!F155+'Amendments in FY 2018-19'!L155-'Amendments in FY 2019-20'!F155+'Amendments in FY 2019-20'!L155</f>
        <v>0</v>
      </c>
      <c r="I26" s="198">
        <f>'Outward Details'!H135-'Amendments in FY 2018-19'!G155+'Amendments in FY 2018-19'!M155-'Amendments in FY 2019-20'!G155+'Amendments in FY 2019-20'!M155</f>
        <v>0</v>
      </c>
    </row>
    <row r="27" spans="1:9" ht="15.6" x14ac:dyDescent="0.3">
      <c r="A27" s="45" t="s">
        <v>103</v>
      </c>
      <c r="B27" s="373" t="s">
        <v>104</v>
      </c>
      <c r="C27" s="373"/>
      <c r="D27" s="373"/>
      <c r="E27" s="197">
        <f>'Outward Details'!F189-'Amendments in FY 2018-19'!D209+'Amendments in FY 2018-19'!K209-'Amendments in FY 2019-20'!D209+'Amendments in FY 2019-20'!K209</f>
        <v>0</v>
      </c>
      <c r="F27" s="197">
        <f>'Outward Details'!G189-'Amendments in FY 2018-19'!E209+'Amendments in FY 2018-19'!L209-'Amendments in FY 2019-20'!E209+'Amendments in FY 2019-20'!L209</f>
        <v>0</v>
      </c>
      <c r="G27" s="197">
        <f>'Outward Details'!H189-'Amendments in FY 2018-19'!F209+'Amendments in FY 2018-19'!M209-'Amendments in FY 2019-20'!F209+'Amendments in FY 2019-20'!M209</f>
        <v>0</v>
      </c>
      <c r="H27" s="197">
        <f>'Outward Details'!I189-'Amendments in FY 2018-19'!G209+'Amendments in FY 2018-19'!N209-'Amendments in FY 2019-20'!G209+'Amendments in FY 2019-20'!N209</f>
        <v>0</v>
      </c>
      <c r="I27" s="197">
        <f>'Outward Details'!J189-'Amendments in FY 2018-19'!H209+'Amendments in FY 2018-19'!O209-'Amendments in FY 2019-20'!H209+'Amendments in FY 2019-20'!O209</f>
        <v>0</v>
      </c>
    </row>
    <row r="28" spans="1:9" ht="15.6" x14ac:dyDescent="0.3">
      <c r="A28" s="43" t="s">
        <v>105</v>
      </c>
      <c r="B28" s="373" t="s">
        <v>106</v>
      </c>
      <c r="C28" s="373"/>
      <c r="D28" s="373"/>
      <c r="E28" s="196">
        <f>'Outward Details'!D225-'Amendments in FY 2018-19'!B245+'Amendments in FY 2018-19'!G245-'Amendments in FY 2019-20'!B227+'Amendments in FY 2019-20'!G227</f>
        <v>0</v>
      </c>
      <c r="F28" s="196">
        <f>'Outward Details'!E225-'Amendments in FY 2018-19'!C245+'Amendments in FY 2018-19'!H245-'Amendments in FY 2019-20'!C227+'Amendments in FY 2019-20'!H227</f>
        <v>0</v>
      </c>
      <c r="G28" s="196">
        <f>'Outward Details'!F225-'Amendments in FY 2018-19'!D245+'Amendments in FY 2018-19'!I245-'Amendments in FY 2019-20'!D227+'Amendments in FY 2019-20'!I227</f>
        <v>0</v>
      </c>
      <c r="H28" s="196">
        <f>'Outward Details'!G225-'Amendments in FY 2018-19'!E245+'Amendments in FY 2018-19'!J245-'Amendments in FY 2019-20'!E227+'Amendments in FY 2019-20'!J227</f>
        <v>0</v>
      </c>
      <c r="I28" s="196">
        <f>'Outward Details'!H225-'Amendments in FY 2018-19'!F245+'Amendments in FY 2018-19'!K245-'Amendments in FY 2019-20'!F227+'Amendments in FY 2019-20'!K227</f>
        <v>0</v>
      </c>
    </row>
    <row r="29" spans="1:9" ht="15.6" x14ac:dyDescent="0.3">
      <c r="A29" s="43" t="s">
        <v>107</v>
      </c>
      <c r="B29" s="386" t="s">
        <v>108</v>
      </c>
      <c r="C29" s="386"/>
      <c r="D29" s="386"/>
      <c r="E29" s="46">
        <f>SUM(E22:E28)</f>
        <v>0</v>
      </c>
      <c r="F29" s="46">
        <f t="shared" ref="F29:I29" si="0">SUM(F22:F28)</f>
        <v>0</v>
      </c>
      <c r="G29" s="46">
        <f t="shared" si="0"/>
        <v>0</v>
      </c>
      <c r="H29" s="46">
        <f t="shared" si="0"/>
        <v>0</v>
      </c>
      <c r="I29" s="46">
        <f t="shared" si="0"/>
        <v>0</v>
      </c>
    </row>
    <row r="30" spans="1:9" ht="15.6" x14ac:dyDescent="0.3">
      <c r="A30" s="45" t="s">
        <v>109</v>
      </c>
      <c r="B30" s="373" t="s">
        <v>110</v>
      </c>
      <c r="C30" s="373"/>
      <c r="D30" s="373"/>
      <c r="E30" s="197">
        <f>'Outward Details'!F63+'Outward Details'!B153-'Amendments in FY 2018-19'!B65+'Amendments in FY 2018-19'!G65-'Amendments in FY 2018-19'!B173+'Amendments in FY 2018-19'!H173-'Amendments in FY 2019-20'!B173+'Amendments in FY 2019-20'!H173-'Amendments in FY 2019-20'!B65+'Amendments in FY 2019-20'!G65</f>
        <v>0</v>
      </c>
      <c r="F30" s="197">
        <f>'Outward Details'!G63+'Outward Details'!E153-'Amendments in FY 2018-19'!C65+'Amendments in FY 2018-19'!H65-'Amendments in FY 2018-19'!D173+'Amendments in FY 2018-19'!J173-'Amendments in FY 2019-20'!C65+'Amendments in FY 2019-20'!H65-'Amendments in FY 2019-20'!D173+'Amendments in FY 2019-20'!J173</f>
        <v>0</v>
      </c>
      <c r="G30" s="197">
        <f>'Outward Details'!H63+'Outward Details'!F153-'Amendments in FY 2018-19'!D65+'Amendments in FY 2018-19'!I65-'Amendments in FY 2018-19'!E173+'Amendments in FY 2018-19'!K173-'Amendments in FY 2019-20'!D65+'Amendments in FY 2019-20'!I65-'Amendments in FY 2019-20'!E173+'Amendments in FY 2019-20'!K173</f>
        <v>0</v>
      </c>
      <c r="H30" s="197">
        <f>'Outward Details'!I63+'Outward Details'!G153-'Amendments in FY 2018-19'!E65+'Amendments in FY 2018-19'!J65-'Amendments in FY 2018-19'!F173+'Amendments in FY 2018-19'!L173-'Amendments in FY 2019-20'!E65+'Amendments in FY 2019-20'!J65-'Amendments in FY 2019-20'!F173+'Amendments in FY 2019-20'!L173</f>
        <v>0</v>
      </c>
      <c r="I30" s="197">
        <f>'Outward Details'!J63+'Outward Details'!H153-'Amendments in FY 2018-19'!F65+'Amendments in FY 2018-19'!K65-'Amendments in FY 2018-19'!G173+'Amendments in FY 2018-19'!M173-'Amendments in FY 2019-20'!F65+'Amendments in FY 2019-20'!K65-'Amendments in FY 2019-20'!G173+'Amendments in FY 2019-20'!M173</f>
        <v>0</v>
      </c>
    </row>
    <row r="31" spans="1:9" ht="15.6" x14ac:dyDescent="0.3">
      <c r="A31" s="45" t="s">
        <v>111</v>
      </c>
      <c r="B31" s="373" t="s">
        <v>112</v>
      </c>
      <c r="C31" s="373"/>
      <c r="D31" s="373"/>
      <c r="E31" s="197">
        <f>'Outward Details'!F81+'Outward Details'!B171-'Amendments in FY 2018-19'!B83+'Amendments in FY 2018-19'!G83-'Amendments in FY 2018-19'!B191+'Amendments in FY 2018-19'!H191-'Amendments in FY 2019-20'!B173+'Amendments in FY 2019-20'!H173-'Amendments in FY 2019-20'!B83+'Amendments in FY 2019-20'!G83</f>
        <v>0</v>
      </c>
      <c r="F31" s="197">
        <f>'Outward Details'!E153+'Outward Details'!G81-'Amendments in FY 2018-19'!D191+'Amendments in FY 2018-19'!J191-'Amendments in FY 2018-19'!B83+'Amendments in FY 2018-19'!G83-'Amendments in FY 2019-20'!D191+'Amendments in FY 2019-20'!J191-'Amendments in FY 2019-20'!C83+'Amendments in FY 2019-20'!H83</f>
        <v>0</v>
      </c>
      <c r="G31" s="197">
        <f>'Outward Details'!F153+'Outward Details'!H81-'Amendments in FY 2018-19'!E191+'Amendments in FY 2018-19'!K191-'Amendments in FY 2018-19'!C83+'Amendments in FY 2018-19'!H83-'Amendments in FY 2019-20'!E191+'Amendments in FY 2019-20'!K191-'Amendments in FY 2019-20'!D83+'Amendments in FY 2019-20'!I83</f>
        <v>0</v>
      </c>
      <c r="H31" s="197">
        <f>'Outward Details'!G153+'Outward Details'!I81-'Amendments in FY 2018-19'!F191+'Amendments in FY 2018-19'!L191-'Amendments in FY 2018-19'!D83+'Amendments in FY 2018-19'!I83-'Amendments in FY 2019-20'!F191+'Amendments in FY 2019-20'!L191-'Amendments in FY 2019-20'!E83+'Amendments in FY 2019-20'!J83</f>
        <v>0</v>
      </c>
      <c r="I31" s="197">
        <f>'Outward Details'!H153+'Outward Details'!J81-'Amendments in FY 2018-19'!G191+'Amendments in FY 2018-19'!M191-'Amendments in FY 2018-19'!E83+'Amendments in FY 2018-19'!J83-'Amendments in FY 2019-20'!G191+'Amendments in FY 2019-20'!M191-'Amendments in FY 2019-20'!F83+'Amendments in FY 2019-20'!K83</f>
        <v>0</v>
      </c>
    </row>
    <row r="32" spans="1:9" ht="15.6" x14ac:dyDescent="0.3">
      <c r="A32" s="43" t="s">
        <v>113</v>
      </c>
      <c r="B32" s="373" t="s">
        <v>114</v>
      </c>
      <c r="C32" s="373"/>
      <c r="D32" s="373"/>
      <c r="E32" s="196">
        <f>'Amendments in FY 2018-19'!B263</f>
        <v>0</v>
      </c>
      <c r="F32" s="196">
        <f>'Amendments in FY 2018-19'!C263</f>
        <v>0</v>
      </c>
      <c r="G32" s="196">
        <f>'Amendments in FY 2018-19'!D263</f>
        <v>0</v>
      </c>
      <c r="H32" s="196">
        <f>'Amendments in FY 2018-19'!E263</f>
        <v>0</v>
      </c>
      <c r="I32" s="196">
        <f>'Amendments in FY 2018-19'!F263</f>
        <v>0</v>
      </c>
    </row>
    <row r="33" spans="1:9" ht="15.6" x14ac:dyDescent="0.3">
      <c r="A33" s="43" t="s">
        <v>115</v>
      </c>
      <c r="B33" s="373" t="s">
        <v>116</v>
      </c>
      <c r="C33" s="373"/>
      <c r="D33" s="373"/>
      <c r="E33" s="196">
        <f>'Amendments in FY 2018-19'!G263</f>
        <v>0</v>
      </c>
      <c r="F33" s="196">
        <f>'Amendments in FY 2018-19'!H263</f>
        <v>0</v>
      </c>
      <c r="G33" s="196">
        <f>'Amendments in FY 2018-19'!I263</f>
        <v>0</v>
      </c>
      <c r="H33" s="196">
        <f>'Amendments in FY 2018-19'!J263</f>
        <v>0</v>
      </c>
      <c r="I33" s="196">
        <f>'Amendments in FY 2018-19'!K263</f>
        <v>0</v>
      </c>
    </row>
    <row r="34" spans="1:9" ht="15.6" x14ac:dyDescent="0.3">
      <c r="A34" s="43" t="s">
        <v>117</v>
      </c>
      <c r="B34" s="386" t="s">
        <v>118</v>
      </c>
      <c r="C34" s="386"/>
      <c r="D34" s="386"/>
      <c r="E34" s="46">
        <f>E31+E32-E30-E33</f>
        <v>0</v>
      </c>
      <c r="F34" s="46">
        <f t="shared" ref="F34:I34" si="1">F31+F32-F30-F33</f>
        <v>0</v>
      </c>
      <c r="G34" s="46">
        <f t="shared" si="1"/>
        <v>0</v>
      </c>
      <c r="H34" s="46">
        <f t="shared" si="1"/>
        <v>0</v>
      </c>
      <c r="I34" s="46">
        <f t="shared" si="1"/>
        <v>0</v>
      </c>
    </row>
    <row r="35" spans="1:9" ht="15.6" x14ac:dyDescent="0.3">
      <c r="A35" s="43" t="s">
        <v>119</v>
      </c>
      <c r="B35" s="386" t="s">
        <v>120</v>
      </c>
      <c r="C35" s="386"/>
      <c r="D35" s="386"/>
      <c r="E35" s="47">
        <f>E29+E34</f>
        <v>0</v>
      </c>
      <c r="F35" s="47">
        <f t="shared" ref="F35:I35" si="2">F29+F34</f>
        <v>0</v>
      </c>
      <c r="G35" s="47">
        <f t="shared" si="2"/>
        <v>0</v>
      </c>
      <c r="H35" s="47">
        <f t="shared" si="2"/>
        <v>0</v>
      </c>
      <c r="I35" s="47">
        <f t="shared" si="2"/>
        <v>0</v>
      </c>
    </row>
    <row r="36" spans="1:9" ht="15.75" customHeight="1" x14ac:dyDescent="0.3">
      <c r="A36" s="42">
        <v>5</v>
      </c>
      <c r="B36" s="387" t="s">
        <v>121</v>
      </c>
      <c r="C36" s="388"/>
      <c r="D36" s="388"/>
      <c r="E36" s="388"/>
      <c r="F36" s="388"/>
      <c r="G36" s="388"/>
      <c r="H36" s="388"/>
      <c r="I36" s="389"/>
    </row>
    <row r="37" spans="1:9" ht="15.6" x14ac:dyDescent="0.3">
      <c r="A37" s="43" t="s">
        <v>93</v>
      </c>
      <c r="B37" s="373" t="s">
        <v>122</v>
      </c>
      <c r="C37" s="373"/>
      <c r="D37" s="373"/>
      <c r="E37" s="196">
        <f>'Outward Details'!C99-'Amendments in FY 2018-19'!C119+'Amendments in FY 2018-19'!I119-'Amendments in FY 2019-20'!C119+'Amendments in FY 2019-20'!I119</f>
        <v>0</v>
      </c>
      <c r="F37" s="48"/>
      <c r="G37" s="48"/>
      <c r="H37" s="48"/>
      <c r="I37" s="48"/>
    </row>
    <row r="38" spans="1:9" ht="15.6" x14ac:dyDescent="0.3">
      <c r="A38" s="43" t="s">
        <v>95</v>
      </c>
      <c r="B38" s="373" t="s">
        <v>123</v>
      </c>
      <c r="C38" s="373"/>
      <c r="D38" s="373"/>
      <c r="E38" s="196">
        <f>'Outward Details'!C117-'Amendments in FY 2018-19'!C137+'Amendments in FY 2018-19'!I137-'Amendments in FY 2019-20'!C137+'Amendments in FY 2019-20'!I137</f>
        <v>0</v>
      </c>
      <c r="F38" s="48"/>
      <c r="G38" s="48"/>
      <c r="H38" s="48"/>
      <c r="I38" s="48"/>
    </row>
    <row r="39" spans="1:9" ht="15.6" x14ac:dyDescent="0.3">
      <c r="A39" s="43" t="s">
        <v>97</v>
      </c>
      <c r="B39" s="373" t="s">
        <v>124</v>
      </c>
      <c r="C39" s="390"/>
      <c r="D39" s="390"/>
      <c r="E39" s="197"/>
      <c r="F39" s="197"/>
      <c r="G39" s="197"/>
      <c r="H39" s="197"/>
      <c r="I39" s="197"/>
    </row>
    <row r="40" spans="1:9" ht="15.6" x14ac:dyDescent="0.3">
      <c r="A40" s="43" t="s">
        <v>99</v>
      </c>
      <c r="B40" s="373" t="s">
        <v>7</v>
      </c>
      <c r="C40" s="373"/>
      <c r="D40" s="373"/>
      <c r="E40" s="198">
        <f>'Outward Details'!B207-'Amendments in FY 2018-19'!B227+'Amendments in FY 2018-19'!C227</f>
        <v>0</v>
      </c>
      <c r="F40" s="48"/>
      <c r="G40" s="48"/>
      <c r="H40" s="48"/>
      <c r="I40" s="48"/>
    </row>
    <row r="41" spans="1:9" ht="15.6" x14ac:dyDescent="0.3">
      <c r="A41" s="43" t="s">
        <v>101</v>
      </c>
      <c r="B41" s="373" t="s">
        <v>25</v>
      </c>
      <c r="C41" s="373"/>
      <c r="D41" s="373"/>
      <c r="E41" s="198">
        <f>'Outward Details'!E207-'Amendments in FY 2018-19'!D227+'Amendments in FY 2018-19'!E227</f>
        <v>0</v>
      </c>
      <c r="F41" s="48"/>
      <c r="G41" s="48"/>
      <c r="H41" s="48"/>
      <c r="I41" s="48"/>
    </row>
    <row r="42" spans="1:9" ht="15.6" x14ac:dyDescent="0.3">
      <c r="A42" s="43" t="s">
        <v>103</v>
      </c>
      <c r="B42" s="373" t="s">
        <v>125</v>
      </c>
      <c r="C42" s="373"/>
      <c r="D42" s="373"/>
      <c r="E42" s="198">
        <f>'Outward Details'!H207-'Amendments in FY 2018-19'!F227+'Amendments in FY 2018-19'!G227</f>
        <v>0</v>
      </c>
      <c r="F42" s="48"/>
      <c r="G42" s="48"/>
      <c r="H42" s="48"/>
      <c r="I42" s="48"/>
    </row>
    <row r="43" spans="1:9" ht="15.6" x14ac:dyDescent="0.3">
      <c r="A43" s="43" t="s">
        <v>105</v>
      </c>
      <c r="B43" s="386" t="s">
        <v>126</v>
      </c>
      <c r="C43" s="386"/>
      <c r="D43" s="386"/>
      <c r="E43" s="49">
        <f>SUM(E37:E42)</f>
        <v>0</v>
      </c>
      <c r="F43" s="49">
        <f t="shared" ref="F43:I43" si="3">SUM(F37:F42)</f>
        <v>0</v>
      </c>
      <c r="G43" s="49">
        <f t="shared" si="3"/>
        <v>0</v>
      </c>
      <c r="H43" s="49">
        <f t="shared" si="3"/>
        <v>0</v>
      </c>
      <c r="I43" s="49">
        <f t="shared" si="3"/>
        <v>0</v>
      </c>
    </row>
    <row r="44" spans="1:9" ht="15.6" x14ac:dyDescent="0.3">
      <c r="A44" s="45" t="s">
        <v>107</v>
      </c>
      <c r="B44" s="373" t="s">
        <v>127</v>
      </c>
      <c r="C44" s="390"/>
      <c r="D44" s="390"/>
      <c r="E44" s="197">
        <f>'Outward Details'!C63+'Outward Details'!E63+'Outward Details'!C153-'Amendments in FY 2018-19'!C173+'Amendments in FY 2018-19'!I173-'Amendments in FY 2019-20'!C173+'Amendments in FY 2019-20'!I173</f>
        <v>0</v>
      </c>
      <c r="F44" s="197">
        <f>'Outward Details'!K63</f>
        <v>0</v>
      </c>
      <c r="G44" s="197">
        <f>'Outward Details'!L63</f>
        <v>0</v>
      </c>
      <c r="H44" s="197">
        <f>'Outward Details'!M63</f>
        <v>0</v>
      </c>
      <c r="I44" s="197">
        <f>'Outward Details'!N63</f>
        <v>0</v>
      </c>
    </row>
    <row r="45" spans="1:9" ht="15.6" x14ac:dyDescent="0.3">
      <c r="A45" s="45" t="s">
        <v>109</v>
      </c>
      <c r="B45" s="373" t="s">
        <v>128</v>
      </c>
      <c r="C45" s="390"/>
      <c r="D45" s="390"/>
      <c r="E45" s="197">
        <f>'Outward Details'!C81+'Outward Details'!E81+'Outward Details'!C171-'Amendments in FY 2018-19'!C191+'Amendments in FY 2018-19'!I191-'Amendments in FY 2019-20'!C191+'Amendments in FY 2019-20'!I191</f>
        <v>0</v>
      </c>
      <c r="F45" s="197">
        <f>'Outward Details'!K81</f>
        <v>0</v>
      </c>
      <c r="G45" s="197">
        <f>'Outward Details'!L81</f>
        <v>0</v>
      </c>
      <c r="H45" s="197">
        <f>'Outward Details'!M81</f>
        <v>0</v>
      </c>
      <c r="I45" s="197">
        <f>'Outward Details'!N81</f>
        <v>0</v>
      </c>
    </row>
    <row r="46" spans="1:9" ht="15.6" x14ac:dyDescent="0.3">
      <c r="A46" s="43" t="s">
        <v>111</v>
      </c>
      <c r="B46" s="373" t="s">
        <v>129</v>
      </c>
      <c r="C46" s="373"/>
      <c r="D46" s="373"/>
      <c r="E46" s="197">
        <f>'Amendments in FY 2018-19'!B281</f>
        <v>0</v>
      </c>
      <c r="F46" s="197">
        <f>'Amendments in FY 2018-19'!C281</f>
        <v>0</v>
      </c>
      <c r="G46" s="197">
        <f>'Amendments in FY 2018-19'!D281</f>
        <v>0</v>
      </c>
      <c r="H46" s="197">
        <f>'Amendments in FY 2018-19'!E281</f>
        <v>0</v>
      </c>
      <c r="I46" s="197">
        <f>'Amendments in FY 2018-19'!F281</f>
        <v>0</v>
      </c>
    </row>
    <row r="47" spans="1:9" ht="15.6" x14ac:dyDescent="0.3">
      <c r="A47" s="43" t="s">
        <v>113</v>
      </c>
      <c r="B47" s="373" t="s">
        <v>130</v>
      </c>
      <c r="C47" s="373"/>
      <c r="D47" s="373"/>
      <c r="E47" s="197">
        <f>'Amendments in FY 2018-19'!G281</f>
        <v>0</v>
      </c>
      <c r="F47" s="197">
        <f>'Amendments in FY 2018-19'!H281</f>
        <v>0</v>
      </c>
      <c r="G47" s="197">
        <f>'Amendments in FY 2018-19'!I281</f>
        <v>0</v>
      </c>
      <c r="H47" s="197">
        <f>'Amendments in FY 2018-19'!J281</f>
        <v>0</v>
      </c>
      <c r="I47" s="197">
        <f>'Amendments in FY 2018-19'!K281</f>
        <v>0</v>
      </c>
    </row>
    <row r="48" spans="1:9" ht="15.6" x14ac:dyDescent="0.3">
      <c r="A48" s="43" t="s">
        <v>115</v>
      </c>
      <c r="B48" s="386" t="s">
        <v>131</v>
      </c>
      <c r="C48" s="386"/>
      <c r="D48" s="386"/>
      <c r="E48" s="49">
        <f>SUM(E44:E47)</f>
        <v>0</v>
      </c>
      <c r="F48" s="49">
        <f t="shared" ref="F48:I48" si="4">SUM(F44:F47)</f>
        <v>0</v>
      </c>
      <c r="G48" s="49">
        <f t="shared" si="4"/>
        <v>0</v>
      </c>
      <c r="H48" s="49">
        <f t="shared" si="4"/>
        <v>0</v>
      </c>
      <c r="I48" s="49">
        <f t="shared" si="4"/>
        <v>0</v>
      </c>
    </row>
    <row r="49" spans="1:9" ht="15.6" x14ac:dyDescent="0.3">
      <c r="A49" s="43" t="s">
        <v>117</v>
      </c>
      <c r="B49" s="386" t="s">
        <v>132</v>
      </c>
      <c r="C49" s="386"/>
      <c r="D49" s="386"/>
      <c r="E49" s="49">
        <f>E43+E48</f>
        <v>0</v>
      </c>
      <c r="F49" s="49">
        <f t="shared" ref="F49:I49" si="5">F43+F48</f>
        <v>0</v>
      </c>
      <c r="G49" s="49">
        <f t="shared" si="5"/>
        <v>0</v>
      </c>
      <c r="H49" s="49">
        <f t="shared" si="5"/>
        <v>0</v>
      </c>
      <c r="I49" s="49">
        <f t="shared" si="5"/>
        <v>0</v>
      </c>
    </row>
    <row r="50" spans="1:9" ht="15.6" x14ac:dyDescent="0.3">
      <c r="A50" s="43" t="s">
        <v>119</v>
      </c>
      <c r="B50" s="386" t="s">
        <v>133</v>
      </c>
      <c r="C50" s="386"/>
      <c r="D50" s="386"/>
      <c r="E50" s="49">
        <f>E35+E49-E28</f>
        <v>0</v>
      </c>
      <c r="F50" s="49">
        <f t="shared" ref="F50:I50" si="6">F35+F49-F28</f>
        <v>0</v>
      </c>
      <c r="G50" s="49">
        <f t="shared" si="6"/>
        <v>0</v>
      </c>
      <c r="H50" s="49">
        <f t="shared" si="6"/>
        <v>0</v>
      </c>
      <c r="I50" s="49">
        <f t="shared" si="6"/>
        <v>0</v>
      </c>
    </row>
    <row r="51" spans="1:9" ht="15.6" x14ac:dyDescent="0.3">
      <c r="A51" s="33" t="s">
        <v>134</v>
      </c>
      <c r="B51" s="365" t="s">
        <v>135</v>
      </c>
      <c r="C51" s="365"/>
      <c r="D51" s="365"/>
      <c r="E51" s="365"/>
      <c r="F51" s="365"/>
      <c r="G51" s="365"/>
      <c r="H51" s="365"/>
      <c r="I51" s="365"/>
    </row>
    <row r="52" spans="1:9" ht="15.6" x14ac:dyDescent="0.3">
      <c r="A52" s="391"/>
      <c r="B52" s="393" t="s">
        <v>136</v>
      </c>
      <c r="C52" s="393"/>
      <c r="D52" s="393"/>
      <c r="E52" s="40" t="s">
        <v>137</v>
      </c>
      <c r="F52" s="40" t="s">
        <v>89</v>
      </c>
      <c r="G52" s="40" t="s">
        <v>138</v>
      </c>
      <c r="H52" s="40" t="s">
        <v>91</v>
      </c>
      <c r="I52" s="40" t="s">
        <v>1</v>
      </c>
    </row>
    <row r="53" spans="1:9" ht="15.6" x14ac:dyDescent="0.3">
      <c r="A53" s="392"/>
      <c r="B53" s="384">
        <v>1</v>
      </c>
      <c r="C53" s="384"/>
      <c r="D53" s="384"/>
      <c r="E53" s="41">
        <v>2</v>
      </c>
      <c r="F53" s="41">
        <v>3</v>
      </c>
      <c r="G53" s="41">
        <v>4</v>
      </c>
      <c r="H53" s="41">
        <v>5</v>
      </c>
      <c r="I53" s="41">
        <v>6</v>
      </c>
    </row>
    <row r="54" spans="1:9" ht="15.6" x14ac:dyDescent="0.3">
      <c r="A54" s="42">
        <v>6</v>
      </c>
      <c r="B54" s="394" t="s">
        <v>139</v>
      </c>
      <c r="C54" s="394"/>
      <c r="D54" s="394"/>
      <c r="E54" s="394"/>
      <c r="F54" s="394"/>
      <c r="G54" s="394"/>
      <c r="H54" s="394"/>
      <c r="I54" s="394"/>
    </row>
    <row r="55" spans="1:9" ht="15.6" x14ac:dyDescent="0.3">
      <c r="A55" s="43" t="s">
        <v>93</v>
      </c>
      <c r="B55" s="373" t="s">
        <v>140</v>
      </c>
      <c r="C55" s="373"/>
      <c r="D55" s="373"/>
      <c r="E55" s="373"/>
      <c r="F55" s="198">
        <f>'ITC Availed'!O397-'ITC Availed'!O395</f>
        <v>0</v>
      </c>
      <c r="G55" s="198">
        <f>'ITC Availed'!P397-'ITC Availed'!P395</f>
        <v>0</v>
      </c>
      <c r="H55" s="198">
        <f>'ITC Availed'!Q397-'ITC Availed'!Q395</f>
        <v>0</v>
      </c>
      <c r="I55" s="198">
        <f>'ITC Availed'!R397-'ITC Availed'!R395</f>
        <v>0</v>
      </c>
    </row>
    <row r="56" spans="1:9" ht="15.6" x14ac:dyDescent="0.3">
      <c r="A56" s="395" t="s">
        <v>95</v>
      </c>
      <c r="B56" s="397" t="s">
        <v>141</v>
      </c>
      <c r="C56" s="397"/>
      <c r="D56" s="397"/>
      <c r="E56" s="35" t="s">
        <v>142</v>
      </c>
      <c r="F56" s="198">
        <f>'ITC Availed'!C376</f>
        <v>0</v>
      </c>
      <c r="G56" s="198">
        <f>'ITC Availed'!D376</f>
        <v>0</v>
      </c>
      <c r="H56" s="198">
        <f>'ITC Availed'!E376</f>
        <v>0</v>
      </c>
      <c r="I56" s="198">
        <f>'ITC Availed'!F376</f>
        <v>0</v>
      </c>
    </row>
    <row r="57" spans="1:9" ht="15.6" x14ac:dyDescent="0.3">
      <c r="A57" s="398"/>
      <c r="B57" s="397"/>
      <c r="C57" s="397"/>
      <c r="D57" s="397"/>
      <c r="E57" s="35" t="s">
        <v>143</v>
      </c>
      <c r="F57" s="196">
        <f>'ITC Availed'!K376</f>
        <v>0</v>
      </c>
      <c r="G57" s="196">
        <f>'ITC Availed'!L376</f>
        <v>0</v>
      </c>
      <c r="H57" s="196">
        <f>'ITC Availed'!M376</f>
        <v>0</v>
      </c>
      <c r="I57" s="196">
        <f>'ITC Availed'!N376</f>
        <v>0</v>
      </c>
    </row>
    <row r="58" spans="1:9" ht="15.6" x14ac:dyDescent="0.3">
      <c r="A58" s="396"/>
      <c r="B58" s="397"/>
      <c r="C58" s="397"/>
      <c r="D58" s="397"/>
      <c r="E58" s="35" t="s">
        <v>144</v>
      </c>
      <c r="F58" s="196">
        <f>'ITC Availed'!G376</f>
        <v>0</v>
      </c>
      <c r="G58" s="196">
        <f>'ITC Availed'!H376</f>
        <v>0</v>
      </c>
      <c r="H58" s="196">
        <f>'ITC Availed'!I376</f>
        <v>0</v>
      </c>
      <c r="I58" s="196">
        <f>'ITC Availed'!J376</f>
        <v>0</v>
      </c>
    </row>
    <row r="59" spans="1:9" ht="15.6" x14ac:dyDescent="0.3">
      <c r="A59" s="395" t="s">
        <v>97</v>
      </c>
      <c r="B59" s="397" t="s">
        <v>145</v>
      </c>
      <c r="C59" s="397"/>
      <c r="D59" s="397"/>
      <c r="E59" s="35" t="s">
        <v>142</v>
      </c>
      <c r="F59" s="198">
        <f>'ITC Availed'!C380</f>
        <v>0</v>
      </c>
      <c r="G59" s="198">
        <f>'ITC Availed'!D380</f>
        <v>0</v>
      </c>
      <c r="H59" s="198">
        <f>'ITC Availed'!E380</f>
        <v>0</v>
      </c>
      <c r="I59" s="198">
        <f>'ITC Availed'!F380</f>
        <v>0</v>
      </c>
    </row>
    <row r="60" spans="1:9" ht="15.6" x14ac:dyDescent="0.3">
      <c r="A60" s="398"/>
      <c r="B60" s="397"/>
      <c r="C60" s="397"/>
      <c r="D60" s="397"/>
      <c r="E60" s="35" t="s">
        <v>143</v>
      </c>
      <c r="F60" s="198">
        <f>'ITC Availed'!K380</f>
        <v>0</v>
      </c>
      <c r="G60" s="198">
        <f>'ITC Availed'!L380</f>
        <v>0</v>
      </c>
      <c r="H60" s="198">
        <f>'ITC Availed'!M380</f>
        <v>0</v>
      </c>
      <c r="I60" s="198">
        <f>'ITC Availed'!N380</f>
        <v>0</v>
      </c>
    </row>
    <row r="61" spans="1:9" ht="15.6" x14ac:dyDescent="0.3">
      <c r="A61" s="396"/>
      <c r="B61" s="397"/>
      <c r="C61" s="397"/>
      <c r="D61" s="397"/>
      <c r="E61" s="35" t="s">
        <v>144</v>
      </c>
      <c r="F61" s="196">
        <f>'ITC Availed'!G380</f>
        <v>0</v>
      </c>
      <c r="G61" s="196">
        <f>'ITC Availed'!H380</f>
        <v>0</v>
      </c>
      <c r="H61" s="196">
        <f>'ITC Availed'!I380</f>
        <v>0</v>
      </c>
      <c r="I61" s="196">
        <f>'ITC Availed'!J380</f>
        <v>0</v>
      </c>
    </row>
    <row r="62" spans="1:9" ht="15.6" x14ac:dyDescent="0.3">
      <c r="A62" s="395" t="s">
        <v>99</v>
      </c>
      <c r="B62" s="397" t="s">
        <v>146</v>
      </c>
      <c r="C62" s="397"/>
      <c r="D62" s="397"/>
      <c r="E62" s="35" t="s">
        <v>142</v>
      </c>
      <c r="F62" s="198">
        <f>'ITC Availed'!C378</f>
        <v>0</v>
      </c>
      <c r="G62" s="198">
        <f>'ITC Availed'!D378</f>
        <v>0</v>
      </c>
      <c r="H62" s="198">
        <f>'ITC Availed'!E378</f>
        <v>0</v>
      </c>
      <c r="I62" s="198">
        <f>'ITC Availed'!F378</f>
        <v>0</v>
      </c>
    </row>
    <row r="63" spans="1:9" ht="15.6" x14ac:dyDescent="0.3">
      <c r="A63" s="398"/>
      <c r="B63" s="397"/>
      <c r="C63" s="397"/>
      <c r="D63" s="397"/>
      <c r="E63" s="35" t="s">
        <v>143</v>
      </c>
      <c r="F63" s="196">
        <f>'ITC Availed'!K378</f>
        <v>0</v>
      </c>
      <c r="G63" s="196">
        <f>'ITC Availed'!L378</f>
        <v>0</v>
      </c>
      <c r="H63" s="196">
        <f>'ITC Availed'!M378</f>
        <v>0</v>
      </c>
      <c r="I63" s="196">
        <f>'ITC Availed'!N378</f>
        <v>0</v>
      </c>
    </row>
    <row r="64" spans="1:9" ht="15.6" x14ac:dyDescent="0.3">
      <c r="A64" s="396"/>
      <c r="B64" s="397"/>
      <c r="C64" s="397"/>
      <c r="D64" s="397"/>
      <c r="E64" s="35" t="s">
        <v>144</v>
      </c>
      <c r="F64" s="196">
        <f>'ITC Availed'!G378</f>
        <v>0</v>
      </c>
      <c r="G64" s="196">
        <f>'ITC Availed'!H378</f>
        <v>0</v>
      </c>
      <c r="H64" s="196">
        <f>'ITC Availed'!I378</f>
        <v>0</v>
      </c>
      <c r="I64" s="196">
        <f>'ITC Availed'!J378</f>
        <v>0</v>
      </c>
    </row>
    <row r="65" spans="1:9" ht="15.6" x14ac:dyDescent="0.3">
      <c r="A65" s="395" t="s">
        <v>101</v>
      </c>
      <c r="B65" s="397" t="s">
        <v>147</v>
      </c>
      <c r="C65" s="397"/>
      <c r="D65" s="397"/>
      <c r="E65" s="35" t="s">
        <v>142</v>
      </c>
      <c r="F65" s="48"/>
      <c r="G65" s="48"/>
      <c r="H65" s="196">
        <f>'ITC Availed'!E382</f>
        <v>0</v>
      </c>
      <c r="I65" s="196">
        <f>'ITC Availed'!F382</f>
        <v>0</v>
      </c>
    </row>
    <row r="66" spans="1:9" ht="15.6" x14ac:dyDescent="0.3">
      <c r="A66" s="396"/>
      <c r="B66" s="397"/>
      <c r="C66" s="397"/>
      <c r="D66" s="397"/>
      <c r="E66" s="35" t="s">
        <v>143</v>
      </c>
      <c r="F66" s="48"/>
      <c r="G66" s="48"/>
      <c r="H66" s="198">
        <f>'ITC Availed'!M382</f>
        <v>0</v>
      </c>
      <c r="I66" s="198">
        <f>'ITC Availed'!N382</f>
        <v>0</v>
      </c>
    </row>
    <row r="67" spans="1:9" ht="15.6" x14ac:dyDescent="0.3">
      <c r="A67" s="43" t="s">
        <v>103</v>
      </c>
      <c r="B67" s="373" t="s">
        <v>148</v>
      </c>
      <c r="C67" s="373"/>
      <c r="D67" s="373"/>
      <c r="E67" s="373"/>
      <c r="F67" s="48"/>
      <c r="G67" s="48"/>
      <c r="H67" s="196">
        <f>'ITC Availed'!I384</f>
        <v>0</v>
      </c>
      <c r="I67" s="196">
        <f>'ITC Availed'!J384</f>
        <v>0</v>
      </c>
    </row>
    <row r="68" spans="1:9" ht="15.6" x14ac:dyDescent="0.3">
      <c r="A68" s="43" t="s">
        <v>105</v>
      </c>
      <c r="B68" s="373" t="s">
        <v>149</v>
      </c>
      <c r="C68" s="373"/>
      <c r="D68" s="373"/>
      <c r="E68" s="373"/>
      <c r="F68" s="196">
        <f>'ITC Availed'!O386</f>
        <v>0</v>
      </c>
      <c r="G68" s="196">
        <f>'ITC Availed'!P386</f>
        <v>0</v>
      </c>
      <c r="H68" s="196">
        <f>'ITC Availed'!Q386</f>
        <v>0</v>
      </c>
      <c r="I68" s="196">
        <f>'ITC Availed'!R386</f>
        <v>0</v>
      </c>
    </row>
    <row r="69" spans="1:9" ht="15.6" x14ac:dyDescent="0.3">
      <c r="A69" s="43" t="s">
        <v>107</v>
      </c>
      <c r="B69" s="373" t="s">
        <v>150</v>
      </c>
      <c r="C69" s="373"/>
      <c r="D69" s="373"/>
      <c r="E69" s="373"/>
      <c r="F69" s="196">
        <f>'ITC Availed'!O388</f>
        <v>0</v>
      </c>
      <c r="G69" s="196">
        <f>'ITC Availed'!P388</f>
        <v>0</v>
      </c>
      <c r="H69" s="196">
        <f>'ITC Availed'!Q388</f>
        <v>0</v>
      </c>
      <c r="I69" s="196">
        <f>'ITC Availed'!R388</f>
        <v>0</v>
      </c>
    </row>
    <row r="70" spans="1:9" ht="15.6" x14ac:dyDescent="0.3">
      <c r="A70" s="43" t="s">
        <v>109</v>
      </c>
      <c r="B70" s="386" t="s">
        <v>151</v>
      </c>
      <c r="C70" s="386"/>
      <c r="D70" s="386"/>
      <c r="E70" s="386"/>
      <c r="F70" s="51">
        <f>SUM(F56:F69)</f>
        <v>0</v>
      </c>
      <c r="G70" s="51">
        <f t="shared" ref="G70:I70" si="7">SUM(G56:G69)</f>
        <v>0</v>
      </c>
      <c r="H70" s="51">
        <f t="shared" si="7"/>
        <v>0</v>
      </c>
      <c r="I70" s="51">
        <f t="shared" si="7"/>
        <v>0</v>
      </c>
    </row>
    <row r="71" spans="1:9" ht="15.6" x14ac:dyDescent="0.3">
      <c r="A71" s="43" t="s">
        <v>111</v>
      </c>
      <c r="B71" s="386" t="s">
        <v>152</v>
      </c>
      <c r="C71" s="386"/>
      <c r="D71" s="386"/>
      <c r="E71" s="386"/>
      <c r="F71" s="51">
        <f>F70-F55</f>
        <v>0</v>
      </c>
      <c r="G71" s="51">
        <f>G70-G55</f>
        <v>0</v>
      </c>
      <c r="H71" s="51">
        <f>H70-H55</f>
        <v>0</v>
      </c>
      <c r="I71" s="51">
        <f>I70-I55</f>
        <v>0</v>
      </c>
    </row>
    <row r="72" spans="1:9" ht="15.6" x14ac:dyDescent="0.3">
      <c r="A72" s="45" t="s">
        <v>113</v>
      </c>
      <c r="B72" s="373" t="s">
        <v>153</v>
      </c>
      <c r="C72" s="373"/>
      <c r="D72" s="373"/>
      <c r="E72" s="373"/>
      <c r="F72" s="196">
        <f>'ITC Availed'!K392</f>
        <v>0</v>
      </c>
      <c r="G72" s="196">
        <f>'ITC Availed'!L392</f>
        <v>0</v>
      </c>
      <c r="H72" s="196">
        <f>'ITC Availed'!M392</f>
        <v>0</v>
      </c>
      <c r="I72" s="48"/>
    </row>
    <row r="73" spans="1:9" ht="15.6" x14ac:dyDescent="0.3">
      <c r="A73" s="43" t="s">
        <v>115</v>
      </c>
      <c r="B73" s="373" t="s">
        <v>154</v>
      </c>
      <c r="C73" s="373"/>
      <c r="D73" s="373"/>
      <c r="E73" s="373"/>
      <c r="F73" s="196">
        <f>'ITC Availed'!K394</f>
        <v>0</v>
      </c>
      <c r="G73" s="196">
        <f>'ITC Availed'!L394</f>
        <v>0</v>
      </c>
      <c r="H73" s="196">
        <f>'ITC Availed'!M394</f>
        <v>0</v>
      </c>
      <c r="I73" s="48"/>
    </row>
    <row r="74" spans="1:9" ht="15.6" x14ac:dyDescent="0.3">
      <c r="A74" s="43" t="s">
        <v>117</v>
      </c>
      <c r="B74" s="386" t="s">
        <v>155</v>
      </c>
      <c r="C74" s="386"/>
      <c r="D74" s="386"/>
      <c r="E74" s="386"/>
      <c r="F74" s="196">
        <f>'ITC Availed'!O390</f>
        <v>0</v>
      </c>
      <c r="G74" s="196">
        <f>'ITC Availed'!P390</f>
        <v>0</v>
      </c>
      <c r="H74" s="196">
        <f>'ITC Availed'!Q390</f>
        <v>0</v>
      </c>
      <c r="I74" s="196">
        <f>'ITC Availed'!R390</f>
        <v>0</v>
      </c>
    </row>
    <row r="75" spans="1:9" ht="15.6" x14ac:dyDescent="0.3">
      <c r="A75" s="43" t="s">
        <v>119</v>
      </c>
      <c r="B75" s="386" t="s">
        <v>156</v>
      </c>
      <c r="C75" s="386"/>
      <c r="D75" s="386"/>
      <c r="E75" s="386"/>
      <c r="F75" s="51">
        <f>SUM(F72:F74)</f>
        <v>0</v>
      </c>
      <c r="G75" s="51">
        <f t="shared" ref="G75:I75" si="8">SUM(G72:G74)</f>
        <v>0</v>
      </c>
      <c r="H75" s="51">
        <f t="shared" si="8"/>
        <v>0</v>
      </c>
      <c r="I75" s="51">
        <f t="shared" si="8"/>
        <v>0</v>
      </c>
    </row>
    <row r="76" spans="1:9" ht="15.6" x14ac:dyDescent="0.3">
      <c r="A76" s="43" t="s">
        <v>157</v>
      </c>
      <c r="B76" s="386" t="s">
        <v>158</v>
      </c>
      <c r="C76" s="386"/>
      <c r="D76" s="386"/>
      <c r="E76" s="386"/>
      <c r="F76" s="49">
        <f>F70+F75</f>
        <v>0</v>
      </c>
      <c r="G76" s="49">
        <f>G70+G75</f>
        <v>0</v>
      </c>
      <c r="H76" s="49">
        <f>H70+H75</f>
        <v>0</v>
      </c>
      <c r="I76" s="49">
        <f>I70+I75</f>
        <v>0</v>
      </c>
    </row>
    <row r="77" spans="1:9" ht="15.6" x14ac:dyDescent="0.3">
      <c r="A77" s="42">
        <v>7</v>
      </c>
      <c r="B77" s="372" t="s">
        <v>159</v>
      </c>
      <c r="C77" s="372"/>
      <c r="D77" s="372"/>
      <c r="E77" s="372"/>
      <c r="F77" s="372"/>
      <c r="G77" s="372"/>
      <c r="H77" s="372"/>
      <c r="I77" s="372"/>
    </row>
    <row r="78" spans="1:9" ht="15.6" x14ac:dyDescent="0.3">
      <c r="A78" s="43" t="s">
        <v>93</v>
      </c>
      <c r="B78" s="373" t="s">
        <v>160</v>
      </c>
      <c r="C78" s="373"/>
      <c r="D78" s="373"/>
      <c r="E78" s="373"/>
      <c r="F78" s="199">
        <f>'ITC Reversed'!C316</f>
        <v>0</v>
      </c>
      <c r="G78" s="199">
        <f>'ITC Reversed'!D316</f>
        <v>0</v>
      </c>
      <c r="H78" s="199">
        <f>'ITC Reversed'!E316</f>
        <v>0</v>
      </c>
      <c r="I78" s="199">
        <f>'ITC Reversed'!F316</f>
        <v>0</v>
      </c>
    </row>
    <row r="79" spans="1:9" ht="15.6" x14ac:dyDescent="0.3">
      <c r="A79" s="43" t="s">
        <v>95</v>
      </c>
      <c r="B79" s="373" t="s">
        <v>161</v>
      </c>
      <c r="C79" s="373"/>
      <c r="D79" s="373"/>
      <c r="E79" s="373"/>
      <c r="F79" s="199">
        <f>'ITC Reversed'!C318</f>
        <v>0</v>
      </c>
      <c r="G79" s="199">
        <f>'ITC Reversed'!D318</f>
        <v>0</v>
      </c>
      <c r="H79" s="199">
        <f>'ITC Reversed'!E318</f>
        <v>0</v>
      </c>
      <c r="I79" s="199">
        <f>'ITC Reversed'!F318</f>
        <v>0</v>
      </c>
    </row>
    <row r="80" spans="1:9" ht="15.6" x14ac:dyDescent="0.3">
      <c r="A80" s="43" t="s">
        <v>97</v>
      </c>
      <c r="B80" s="373" t="s">
        <v>162</v>
      </c>
      <c r="C80" s="373"/>
      <c r="D80" s="373"/>
      <c r="E80" s="373"/>
      <c r="F80" s="199">
        <f>'ITC Reversed'!C320</f>
        <v>0</v>
      </c>
      <c r="G80" s="199">
        <f>'ITC Reversed'!D320</f>
        <v>0</v>
      </c>
      <c r="H80" s="199">
        <f>'ITC Reversed'!E320</f>
        <v>0</v>
      </c>
      <c r="I80" s="199">
        <f>'ITC Reversed'!F320</f>
        <v>0</v>
      </c>
    </row>
    <row r="81" spans="1:9" ht="15.6" x14ac:dyDescent="0.3">
      <c r="A81" s="43" t="s">
        <v>99</v>
      </c>
      <c r="B81" s="373" t="s">
        <v>163</v>
      </c>
      <c r="C81" s="373"/>
      <c r="D81" s="373"/>
      <c r="E81" s="373"/>
      <c r="F81" s="199">
        <f>'ITC Reversed'!C322</f>
        <v>0</v>
      </c>
      <c r="G81" s="199">
        <f>'ITC Reversed'!D322</f>
        <v>0</v>
      </c>
      <c r="H81" s="199">
        <f>'ITC Reversed'!E322</f>
        <v>0</v>
      </c>
      <c r="I81" s="199">
        <f>'ITC Reversed'!F322</f>
        <v>0</v>
      </c>
    </row>
    <row r="82" spans="1:9" ht="15.6" x14ac:dyDescent="0.3">
      <c r="A82" s="43" t="s">
        <v>101</v>
      </c>
      <c r="B82" s="373" t="s">
        <v>164</v>
      </c>
      <c r="C82" s="373"/>
      <c r="D82" s="373"/>
      <c r="E82" s="373"/>
      <c r="F82" s="200">
        <f>'ITC Reversed'!C324</f>
        <v>0</v>
      </c>
      <c r="G82" s="200">
        <f>'ITC Reversed'!D324</f>
        <v>0</v>
      </c>
      <c r="H82" s="200">
        <f>'ITC Reversed'!E324</f>
        <v>0</v>
      </c>
      <c r="I82" s="200">
        <f>'ITC Reversed'!F324</f>
        <v>0</v>
      </c>
    </row>
    <row r="83" spans="1:9" ht="15.6" x14ac:dyDescent="0.3">
      <c r="A83" s="43" t="s">
        <v>103</v>
      </c>
      <c r="B83" s="373" t="s">
        <v>165</v>
      </c>
      <c r="C83" s="373"/>
      <c r="D83" s="373"/>
      <c r="E83" s="373"/>
      <c r="F83" s="199">
        <f>'ITC Reversed'!C326</f>
        <v>0</v>
      </c>
      <c r="G83" s="199">
        <f>'ITC Reversed'!D326</f>
        <v>0</v>
      </c>
      <c r="H83" s="199">
        <f>'ITC Reversed'!E326</f>
        <v>0</v>
      </c>
      <c r="I83" s="199">
        <f>'ITC Reversed'!F326</f>
        <v>0</v>
      </c>
    </row>
    <row r="84" spans="1:9" ht="15.6" x14ac:dyDescent="0.3">
      <c r="A84" s="43" t="s">
        <v>105</v>
      </c>
      <c r="B84" s="373" t="s">
        <v>166</v>
      </c>
      <c r="C84" s="373"/>
      <c r="D84" s="373"/>
      <c r="E84" s="373"/>
      <c r="F84" s="199">
        <f>'ITC Reversed'!C328</f>
        <v>0</v>
      </c>
      <c r="G84" s="199">
        <f>'ITC Reversed'!D328</f>
        <v>0</v>
      </c>
      <c r="H84" s="199">
        <f>'ITC Reversed'!E328</f>
        <v>0</v>
      </c>
      <c r="I84" s="199">
        <f>'ITC Reversed'!F328</f>
        <v>0</v>
      </c>
    </row>
    <row r="85" spans="1:9" ht="15.6" x14ac:dyDescent="0.3">
      <c r="A85" s="43" t="s">
        <v>107</v>
      </c>
      <c r="B85" s="373" t="s">
        <v>167</v>
      </c>
      <c r="C85" s="373"/>
      <c r="D85" s="373"/>
      <c r="E85" s="373"/>
      <c r="F85" s="199">
        <f>'ITC Reversed'!C330</f>
        <v>0</v>
      </c>
      <c r="G85" s="199">
        <f>'ITC Reversed'!D330</f>
        <v>0</v>
      </c>
      <c r="H85" s="199">
        <f>'ITC Reversed'!E330</f>
        <v>0</v>
      </c>
      <c r="I85" s="199">
        <f>'ITC Reversed'!F330</f>
        <v>0</v>
      </c>
    </row>
    <row r="86" spans="1:9" ht="15.6" x14ac:dyDescent="0.3">
      <c r="A86" s="43" t="s">
        <v>109</v>
      </c>
      <c r="B86" s="386" t="s">
        <v>168</v>
      </c>
      <c r="C86" s="386"/>
      <c r="D86" s="386"/>
      <c r="E86" s="386"/>
      <c r="F86" s="51">
        <f>SUM(F78:F85)</f>
        <v>0</v>
      </c>
      <c r="G86" s="51">
        <f t="shared" ref="G86:I86" si="9">SUM(G78:G85)</f>
        <v>0</v>
      </c>
      <c r="H86" s="51">
        <f t="shared" si="9"/>
        <v>0</v>
      </c>
      <c r="I86" s="51">
        <f t="shared" si="9"/>
        <v>0</v>
      </c>
    </row>
    <row r="87" spans="1:9" ht="15.6" x14ac:dyDescent="0.3">
      <c r="A87" s="43" t="s">
        <v>111</v>
      </c>
      <c r="B87" s="386" t="s">
        <v>169</v>
      </c>
      <c r="C87" s="386"/>
      <c r="D87" s="386"/>
      <c r="E87" s="386"/>
      <c r="F87" s="51">
        <f>F76-F86</f>
        <v>0</v>
      </c>
      <c r="G87" s="51">
        <f t="shared" ref="G87:I87" si="10">G76-G86</f>
        <v>0</v>
      </c>
      <c r="H87" s="51">
        <f t="shared" si="10"/>
        <v>0</v>
      </c>
      <c r="I87" s="51">
        <f t="shared" si="10"/>
        <v>0</v>
      </c>
    </row>
    <row r="88" spans="1:9" ht="15.6" x14ac:dyDescent="0.3">
      <c r="A88" s="42">
        <v>8</v>
      </c>
      <c r="B88" s="372" t="s">
        <v>170</v>
      </c>
      <c r="C88" s="372"/>
      <c r="D88" s="372"/>
      <c r="E88" s="372"/>
      <c r="F88" s="372"/>
      <c r="G88" s="372"/>
      <c r="H88" s="372"/>
      <c r="I88" s="372"/>
    </row>
    <row r="89" spans="1:9" ht="15.6" x14ac:dyDescent="0.3">
      <c r="A89" s="43" t="s">
        <v>93</v>
      </c>
      <c r="B89" s="373" t="s">
        <v>171</v>
      </c>
      <c r="C89" s="373"/>
      <c r="D89" s="373"/>
      <c r="E89" s="373"/>
      <c r="F89" s="51"/>
      <c r="G89" s="51"/>
      <c r="H89" s="51"/>
      <c r="I89" s="51"/>
    </row>
    <row r="90" spans="1:9" ht="15.6" x14ac:dyDescent="0.3">
      <c r="A90" s="43" t="s">
        <v>95</v>
      </c>
      <c r="B90" s="373" t="s">
        <v>172</v>
      </c>
      <c r="C90" s="373"/>
      <c r="D90" s="373"/>
      <c r="E90" s="373"/>
      <c r="F90" s="51">
        <f>SUM(F56:F58)+F69</f>
        <v>0</v>
      </c>
      <c r="G90" s="51">
        <f>SUM(G56:G58)+G69</f>
        <v>0</v>
      </c>
      <c r="H90" s="51">
        <f>SUM(H56:H58)+H69</f>
        <v>0</v>
      </c>
      <c r="I90" s="51">
        <f>SUM(I56:I58)+I69</f>
        <v>0</v>
      </c>
    </row>
    <row r="91" spans="1:9" ht="55.2" customHeight="1" x14ac:dyDescent="0.3">
      <c r="A91" s="43" t="s">
        <v>97</v>
      </c>
      <c r="B91" s="373" t="s">
        <v>494</v>
      </c>
      <c r="C91" s="373"/>
      <c r="D91" s="373"/>
      <c r="E91" s="373"/>
      <c r="F91" s="214">
        <f>F121</f>
        <v>0</v>
      </c>
      <c r="G91" s="214">
        <f t="shared" ref="G91:I91" si="11">G121</f>
        <v>0</v>
      </c>
      <c r="H91" s="214">
        <f t="shared" si="11"/>
        <v>0</v>
      </c>
      <c r="I91" s="214">
        <f t="shared" si="11"/>
        <v>0</v>
      </c>
    </row>
    <row r="92" spans="1:9" ht="15.6" x14ac:dyDescent="0.3">
      <c r="A92" s="43" t="s">
        <v>99</v>
      </c>
      <c r="B92" s="373" t="s">
        <v>173</v>
      </c>
      <c r="C92" s="373"/>
      <c r="D92" s="373"/>
      <c r="E92" s="373"/>
      <c r="F92" s="51">
        <f>F89-(F90+F91)</f>
        <v>0</v>
      </c>
      <c r="G92" s="51">
        <f>G89-(G90+G91)</f>
        <v>0</v>
      </c>
      <c r="H92" s="51">
        <f>H89-(H90+H91)</f>
        <v>0</v>
      </c>
      <c r="I92" s="51">
        <f>I89-(I90+I91)</f>
        <v>0</v>
      </c>
    </row>
    <row r="93" spans="1:9" ht="15.6" x14ac:dyDescent="0.3">
      <c r="A93" s="43" t="s">
        <v>101</v>
      </c>
      <c r="B93" s="373" t="s">
        <v>174</v>
      </c>
      <c r="C93" s="373"/>
      <c r="D93" s="373"/>
      <c r="E93" s="373"/>
      <c r="F93" s="214"/>
      <c r="G93" s="214"/>
      <c r="H93" s="214"/>
      <c r="I93" s="214"/>
    </row>
    <row r="94" spans="1:9" ht="15.6" x14ac:dyDescent="0.3">
      <c r="A94" s="43" t="s">
        <v>103</v>
      </c>
      <c r="B94" s="373" t="s">
        <v>175</v>
      </c>
      <c r="C94" s="373"/>
      <c r="D94" s="373"/>
      <c r="E94" s="373"/>
      <c r="F94" s="214"/>
      <c r="G94" s="214"/>
      <c r="H94" s="214"/>
      <c r="I94" s="214"/>
    </row>
    <row r="95" spans="1:9" ht="15.6" x14ac:dyDescent="0.3">
      <c r="A95" s="45" t="s">
        <v>105</v>
      </c>
      <c r="B95" s="373" t="s">
        <v>176</v>
      </c>
      <c r="C95" s="373"/>
      <c r="D95" s="373"/>
      <c r="E95" s="373"/>
      <c r="F95" s="48"/>
      <c r="G95" s="48"/>
      <c r="H95" s="199">
        <f>'ITC Availed'!Q381</f>
        <v>0</v>
      </c>
      <c r="I95" s="199">
        <f>'ITC Availed'!R381</f>
        <v>0</v>
      </c>
    </row>
    <row r="96" spans="1:9" ht="15.6" x14ac:dyDescent="0.3">
      <c r="A96" s="45" t="s">
        <v>107</v>
      </c>
      <c r="B96" s="373" t="s">
        <v>177</v>
      </c>
      <c r="C96" s="373"/>
      <c r="D96" s="373"/>
      <c r="E96" s="373"/>
      <c r="F96" s="48"/>
      <c r="G96" s="48"/>
      <c r="H96" s="51">
        <f>SUM(H65:H66)</f>
        <v>0</v>
      </c>
      <c r="I96" s="51">
        <f>SUM(I65:I66)</f>
        <v>0</v>
      </c>
    </row>
    <row r="97" spans="1:9" ht="15.6" x14ac:dyDescent="0.3">
      <c r="A97" s="43" t="s">
        <v>109</v>
      </c>
      <c r="B97" s="373" t="s">
        <v>178</v>
      </c>
      <c r="C97" s="373"/>
      <c r="D97" s="373"/>
      <c r="E97" s="373"/>
      <c r="F97" s="51">
        <f>F95-F96</f>
        <v>0</v>
      </c>
      <c r="G97" s="51">
        <f t="shared" ref="G97:I97" si="12">G95-G96</f>
        <v>0</v>
      </c>
      <c r="H97" s="51">
        <f t="shared" si="12"/>
        <v>0</v>
      </c>
      <c r="I97" s="51">
        <f t="shared" si="12"/>
        <v>0</v>
      </c>
    </row>
    <row r="98" spans="1:9" ht="15.6" x14ac:dyDescent="0.3">
      <c r="A98" s="45" t="s">
        <v>111</v>
      </c>
      <c r="B98" s="373" t="s">
        <v>179</v>
      </c>
      <c r="C98" s="373"/>
      <c r="D98" s="373"/>
      <c r="E98" s="373"/>
      <c r="F98" s="51">
        <f>F97</f>
        <v>0</v>
      </c>
      <c r="G98" s="51">
        <f t="shared" ref="G98:I98" si="13">G97</f>
        <v>0</v>
      </c>
      <c r="H98" s="51">
        <f t="shared" si="13"/>
        <v>0</v>
      </c>
      <c r="I98" s="51">
        <f t="shared" si="13"/>
        <v>0</v>
      </c>
    </row>
    <row r="99" spans="1:9" ht="15.6" x14ac:dyDescent="0.3">
      <c r="A99" s="45" t="s">
        <v>113</v>
      </c>
      <c r="B99" s="386" t="s">
        <v>180</v>
      </c>
      <c r="C99" s="386"/>
      <c r="D99" s="386"/>
      <c r="E99" s="386"/>
      <c r="F99" s="51">
        <f>F93+F94+F98</f>
        <v>0</v>
      </c>
      <c r="G99" s="51">
        <f t="shared" ref="G99:I99" si="14">G93+G94+G98</f>
        <v>0</v>
      </c>
      <c r="H99" s="51">
        <f t="shared" si="14"/>
        <v>0</v>
      </c>
      <c r="I99" s="51">
        <f t="shared" si="14"/>
        <v>0</v>
      </c>
    </row>
    <row r="100" spans="1:9" ht="15.6" x14ac:dyDescent="0.3">
      <c r="A100" s="33" t="s">
        <v>181</v>
      </c>
      <c r="B100" s="365" t="s">
        <v>182</v>
      </c>
      <c r="C100" s="365"/>
      <c r="D100" s="365"/>
      <c r="E100" s="365"/>
      <c r="F100" s="365"/>
      <c r="G100" s="365"/>
      <c r="H100" s="365"/>
      <c r="I100" s="365"/>
    </row>
    <row r="101" spans="1:9" ht="15.6" x14ac:dyDescent="0.3">
      <c r="A101" s="399">
        <v>9</v>
      </c>
      <c r="B101" s="393" t="s">
        <v>136</v>
      </c>
      <c r="C101" s="393"/>
      <c r="D101" s="393" t="s">
        <v>183</v>
      </c>
      <c r="E101" s="393" t="s">
        <v>184</v>
      </c>
      <c r="F101" s="393" t="s">
        <v>185</v>
      </c>
      <c r="G101" s="393"/>
      <c r="H101" s="393"/>
      <c r="I101" s="393"/>
    </row>
    <row r="102" spans="1:9" ht="15.6" x14ac:dyDescent="0.3">
      <c r="A102" s="400"/>
      <c r="B102" s="393"/>
      <c r="C102" s="393"/>
      <c r="D102" s="393"/>
      <c r="E102" s="393"/>
      <c r="F102" s="40" t="s">
        <v>89</v>
      </c>
      <c r="G102" s="40" t="s">
        <v>138</v>
      </c>
      <c r="H102" s="40" t="s">
        <v>91</v>
      </c>
      <c r="I102" s="40" t="s">
        <v>1</v>
      </c>
    </row>
    <row r="103" spans="1:9" ht="15.6" x14ac:dyDescent="0.3">
      <c r="A103" s="401"/>
      <c r="B103" s="384">
        <v>1</v>
      </c>
      <c r="C103" s="384"/>
      <c r="D103" s="41">
        <v>2</v>
      </c>
      <c r="E103" s="41">
        <v>3</v>
      </c>
      <c r="F103" s="41">
        <v>4</v>
      </c>
      <c r="G103" s="41">
        <v>5</v>
      </c>
      <c r="H103" s="41">
        <v>6</v>
      </c>
      <c r="I103" s="41">
        <v>7</v>
      </c>
    </row>
    <row r="104" spans="1:9" ht="15.6" x14ac:dyDescent="0.3">
      <c r="A104" s="404"/>
      <c r="B104" s="373" t="s">
        <v>91</v>
      </c>
      <c r="C104" s="373"/>
      <c r="D104" s="201">
        <f>H35</f>
        <v>0</v>
      </c>
      <c r="E104" s="201">
        <f>'GSTR 3B Details'!H326+'GSTR 3B Details'!H331</f>
        <v>0</v>
      </c>
      <c r="F104" s="201">
        <f>'GSTR 3B Details'!D326</f>
        <v>0</v>
      </c>
      <c r="G104" s="201">
        <f>'GSTR 3B Details'!E326</f>
        <v>0</v>
      </c>
      <c r="H104" s="201">
        <f>'GSTR 3B Details'!C326</f>
        <v>0</v>
      </c>
      <c r="I104" s="48"/>
    </row>
    <row r="105" spans="1:9" ht="15.6" x14ac:dyDescent="0.3">
      <c r="A105" s="405"/>
      <c r="B105" s="373" t="s">
        <v>89</v>
      </c>
      <c r="C105" s="373"/>
      <c r="D105" s="201">
        <f>F35</f>
        <v>0</v>
      </c>
      <c r="E105" s="201">
        <f>'GSTR 3B Details'!H327+'GSTR 3B Details'!H332</f>
        <v>0</v>
      </c>
      <c r="F105" s="201">
        <f>'GSTR 3B Details'!D327</f>
        <v>0</v>
      </c>
      <c r="G105" s="48"/>
      <c r="H105" s="201">
        <f>'GSTR 3B Details'!C327</f>
        <v>0</v>
      </c>
      <c r="I105" s="48"/>
    </row>
    <row r="106" spans="1:9" ht="15.6" x14ac:dyDescent="0.3">
      <c r="A106" s="405"/>
      <c r="B106" s="373" t="s">
        <v>186</v>
      </c>
      <c r="C106" s="373"/>
      <c r="D106" s="201">
        <f>G35</f>
        <v>0</v>
      </c>
      <c r="E106" s="201">
        <f>'GSTR 3B Details'!H328+'GSTR 3B Details'!H333</f>
        <v>0</v>
      </c>
      <c r="F106" s="48"/>
      <c r="G106" s="201">
        <f>'GSTR 3B Details'!E328</f>
        <v>0</v>
      </c>
      <c r="H106" s="201">
        <f>'GSTR 3B Details'!C328</f>
        <v>0</v>
      </c>
      <c r="I106" s="48"/>
    </row>
    <row r="107" spans="1:9" ht="15.6" x14ac:dyDescent="0.3">
      <c r="A107" s="405"/>
      <c r="B107" s="373" t="s">
        <v>1</v>
      </c>
      <c r="C107" s="373"/>
      <c r="D107" s="201">
        <f>I35</f>
        <v>0</v>
      </c>
      <c r="E107" s="201">
        <f>'GSTR 3B Details'!H329+'GSTR 3B Details'!H334</f>
        <v>0</v>
      </c>
      <c r="F107" s="48"/>
      <c r="G107" s="48"/>
      <c r="H107" s="48"/>
      <c r="I107" s="201">
        <f>SUM('GSTR 3B Details'!F326:F329)</f>
        <v>0</v>
      </c>
    </row>
    <row r="108" spans="1:9" ht="15.6" x14ac:dyDescent="0.3">
      <c r="A108" s="405"/>
      <c r="B108" s="373" t="s">
        <v>187</v>
      </c>
      <c r="C108" s="373"/>
      <c r="D108" s="201">
        <f>SUM('GSTR 3B Details'!I326:I329)</f>
        <v>0</v>
      </c>
      <c r="E108" s="201">
        <f>SUM('GSTR 3B Details'!I326:I329)</f>
        <v>0</v>
      </c>
      <c r="F108" s="48"/>
      <c r="G108" s="48"/>
      <c r="H108" s="48"/>
      <c r="I108" s="48"/>
    </row>
    <row r="109" spans="1:9" ht="15.6" x14ac:dyDescent="0.3">
      <c r="A109" s="405"/>
      <c r="B109" s="373" t="s">
        <v>188</v>
      </c>
      <c r="C109" s="373"/>
      <c r="D109" s="201">
        <f>SUM('GSTR 3B Details'!J326:J329)</f>
        <v>0</v>
      </c>
      <c r="E109" s="201">
        <f>SUM('GSTR 3B Details'!J326:J329)</f>
        <v>0</v>
      </c>
      <c r="F109" s="48"/>
      <c r="G109" s="48"/>
      <c r="H109" s="48"/>
      <c r="I109" s="48"/>
    </row>
    <row r="110" spans="1:9" ht="15.6" x14ac:dyDescent="0.3">
      <c r="A110" s="405"/>
      <c r="B110" s="373" t="s">
        <v>189</v>
      </c>
      <c r="C110" s="373"/>
      <c r="D110" s="202">
        <f>'Other Information'!C15</f>
        <v>0</v>
      </c>
      <c r="E110" s="202">
        <f>'Other Information'!D15</f>
        <v>0</v>
      </c>
      <c r="F110" s="48"/>
      <c r="G110" s="48"/>
      <c r="H110" s="48"/>
      <c r="I110" s="48"/>
    </row>
    <row r="111" spans="1:9" ht="15.6" x14ac:dyDescent="0.3">
      <c r="A111" s="406"/>
      <c r="B111" s="373" t="s">
        <v>190</v>
      </c>
      <c r="C111" s="373"/>
      <c r="D111" s="202">
        <f>'Other Information'!C16</f>
        <v>0</v>
      </c>
      <c r="E111" s="202">
        <f>'Other Information'!D16</f>
        <v>0</v>
      </c>
      <c r="F111" s="48"/>
      <c r="G111" s="48"/>
      <c r="H111" s="48"/>
      <c r="I111" s="48"/>
    </row>
    <row r="112" spans="1:9" ht="40.950000000000003" customHeight="1" x14ac:dyDescent="0.3">
      <c r="A112" s="33" t="s">
        <v>191</v>
      </c>
      <c r="B112" s="364" t="s">
        <v>495</v>
      </c>
      <c r="C112" s="365"/>
      <c r="D112" s="365"/>
      <c r="E112" s="365"/>
      <c r="F112" s="365"/>
      <c r="G112" s="365"/>
      <c r="H112" s="365"/>
      <c r="I112" s="365"/>
    </row>
    <row r="113" spans="1:9" ht="15.6" x14ac:dyDescent="0.3">
      <c r="A113" s="402"/>
      <c r="B113" s="393" t="s">
        <v>136</v>
      </c>
      <c r="C113" s="393"/>
      <c r="D113" s="393"/>
      <c r="E113" s="40" t="s">
        <v>88</v>
      </c>
      <c r="F113" s="40" t="s">
        <v>89</v>
      </c>
      <c r="G113" s="40" t="s">
        <v>138</v>
      </c>
      <c r="H113" s="40" t="s">
        <v>91</v>
      </c>
      <c r="I113" s="40" t="s">
        <v>1</v>
      </c>
    </row>
    <row r="114" spans="1:9" ht="15.6" x14ac:dyDescent="0.3">
      <c r="A114" s="403"/>
      <c r="B114" s="384">
        <v>1</v>
      </c>
      <c r="C114" s="384"/>
      <c r="D114" s="384"/>
      <c r="E114" s="41">
        <v>2</v>
      </c>
      <c r="F114" s="41">
        <v>3</v>
      </c>
      <c r="G114" s="41">
        <v>4</v>
      </c>
      <c r="H114" s="41">
        <v>5</v>
      </c>
      <c r="I114" s="41">
        <v>6</v>
      </c>
    </row>
    <row r="115" spans="1:9" ht="50.4" customHeight="1" x14ac:dyDescent="0.3">
      <c r="A115" s="368">
        <v>10</v>
      </c>
      <c r="B115" s="366" t="s">
        <v>192</v>
      </c>
      <c r="C115" s="370" t="s">
        <v>497</v>
      </c>
      <c r="D115" s="371"/>
      <c r="E115" s="201">
        <f>'Amendments in FY 2019-20'!B245</f>
        <v>0</v>
      </c>
      <c r="F115" s="201">
        <f>'Amendments in FY 2019-20'!C245</f>
        <v>0</v>
      </c>
      <c r="G115" s="201">
        <f>'Amendments in FY 2019-20'!D245</f>
        <v>0</v>
      </c>
      <c r="H115" s="201">
        <f>'Amendments in FY 2019-20'!E245</f>
        <v>0</v>
      </c>
      <c r="I115" s="201">
        <f>'Amendments in FY 2019-20'!F245</f>
        <v>0</v>
      </c>
    </row>
    <row r="116" spans="1:9" ht="15.6" x14ac:dyDescent="0.3">
      <c r="A116" s="369"/>
      <c r="B116" s="367"/>
      <c r="C116" s="370" t="s">
        <v>496</v>
      </c>
      <c r="D116" s="371"/>
      <c r="E116" s="201"/>
      <c r="F116" s="201"/>
      <c r="G116" s="201"/>
      <c r="H116" s="201"/>
      <c r="I116" s="201"/>
    </row>
    <row r="117" spans="1:9" ht="51.6" customHeight="1" x14ac:dyDescent="0.3">
      <c r="A117" s="368">
        <v>11</v>
      </c>
      <c r="B117" s="366" t="s">
        <v>193</v>
      </c>
      <c r="C117" s="370" t="s">
        <v>499</v>
      </c>
      <c r="D117" s="371"/>
      <c r="E117" s="201">
        <f>'Amendments in FY 2019-20'!G245</f>
        <v>0</v>
      </c>
      <c r="F117" s="201">
        <f>'Amendments in FY 2019-20'!H245</f>
        <v>0</v>
      </c>
      <c r="G117" s="201">
        <f>'Amendments in FY 2019-20'!I245</f>
        <v>0</v>
      </c>
      <c r="H117" s="201">
        <f>'Amendments in FY 2019-20'!J245</f>
        <v>0</v>
      </c>
      <c r="I117" s="201">
        <f>'Amendments in FY 2019-20'!K245</f>
        <v>0</v>
      </c>
    </row>
    <row r="118" spans="1:9" ht="15.6" x14ac:dyDescent="0.3">
      <c r="A118" s="369"/>
      <c r="B118" s="367"/>
      <c r="C118" s="370" t="s">
        <v>496</v>
      </c>
      <c r="D118" s="371"/>
      <c r="E118" s="201"/>
      <c r="F118" s="201"/>
      <c r="G118" s="201"/>
      <c r="H118" s="201"/>
      <c r="I118" s="201"/>
    </row>
    <row r="119" spans="1:9" ht="53.4" customHeight="1" x14ac:dyDescent="0.3">
      <c r="A119" s="368">
        <v>12</v>
      </c>
      <c r="B119" s="366" t="s">
        <v>194</v>
      </c>
      <c r="C119" s="370" t="s">
        <v>498</v>
      </c>
      <c r="D119" s="371"/>
      <c r="E119" s="53"/>
      <c r="F119" s="201">
        <f>'ITC Reversed'!C331</f>
        <v>0</v>
      </c>
      <c r="G119" s="201">
        <f>'ITC Reversed'!D331</f>
        <v>0</v>
      </c>
      <c r="H119" s="201">
        <f>'ITC Reversed'!E331</f>
        <v>0</v>
      </c>
      <c r="I119" s="201">
        <f>'ITC Reversed'!F331</f>
        <v>0</v>
      </c>
    </row>
    <row r="120" spans="1:9" ht="15.6" x14ac:dyDescent="0.3">
      <c r="A120" s="369"/>
      <c r="B120" s="367"/>
      <c r="C120" s="370" t="s">
        <v>496</v>
      </c>
      <c r="D120" s="371"/>
      <c r="E120" s="53"/>
      <c r="F120" s="201"/>
      <c r="G120" s="201"/>
      <c r="H120" s="201"/>
      <c r="I120" s="201"/>
    </row>
    <row r="121" spans="1:9" ht="49.2" customHeight="1" x14ac:dyDescent="0.3">
      <c r="A121" s="368">
        <v>13</v>
      </c>
      <c r="B121" s="366" t="s">
        <v>195</v>
      </c>
      <c r="C121" s="370" t="s">
        <v>500</v>
      </c>
      <c r="D121" s="371"/>
      <c r="E121" s="53"/>
      <c r="F121" s="201">
        <f>'ITC Availed'!O395</f>
        <v>0</v>
      </c>
      <c r="G121" s="201">
        <f>'ITC Availed'!P395</f>
        <v>0</v>
      </c>
      <c r="H121" s="201">
        <f>'ITC Availed'!Q395</f>
        <v>0</v>
      </c>
      <c r="I121" s="201">
        <f>'ITC Availed'!R395</f>
        <v>0</v>
      </c>
    </row>
    <row r="122" spans="1:9" ht="15.6" x14ac:dyDescent="0.3">
      <c r="A122" s="369"/>
      <c r="B122" s="367"/>
      <c r="C122" s="370" t="s">
        <v>496</v>
      </c>
      <c r="D122" s="371"/>
      <c r="E122" s="53"/>
      <c r="F122" s="201"/>
      <c r="G122" s="201"/>
      <c r="H122" s="201"/>
      <c r="I122" s="201"/>
    </row>
    <row r="123" spans="1:9" ht="40.950000000000003" customHeight="1" x14ac:dyDescent="0.3">
      <c r="A123" s="33" t="s">
        <v>191</v>
      </c>
      <c r="B123" s="364" t="s">
        <v>495</v>
      </c>
      <c r="C123" s="365"/>
      <c r="D123" s="365"/>
      <c r="E123" s="365"/>
      <c r="F123" s="365"/>
      <c r="G123" s="365"/>
      <c r="H123" s="365"/>
      <c r="I123" s="365"/>
    </row>
    <row r="124" spans="1:9" ht="14.25" customHeight="1" x14ac:dyDescent="0.3">
      <c r="A124" s="54">
        <v>14</v>
      </c>
      <c r="B124" s="410" t="s">
        <v>196</v>
      </c>
      <c r="C124" s="411"/>
      <c r="D124" s="411"/>
      <c r="E124" s="411"/>
      <c r="F124" s="411"/>
      <c r="G124" s="411"/>
      <c r="H124" s="411"/>
      <c r="I124" s="412"/>
    </row>
    <row r="125" spans="1:9" ht="15.6" x14ac:dyDescent="0.3">
      <c r="A125" s="402"/>
      <c r="B125" s="393" t="s">
        <v>136</v>
      </c>
      <c r="C125" s="393"/>
      <c r="D125" s="393"/>
      <c r="E125" s="393"/>
      <c r="F125" s="393"/>
      <c r="G125" s="393"/>
      <c r="H125" s="40" t="s">
        <v>197</v>
      </c>
      <c r="I125" s="40" t="s">
        <v>198</v>
      </c>
    </row>
    <row r="126" spans="1:9" ht="15.6" x14ac:dyDescent="0.3">
      <c r="A126" s="403"/>
      <c r="B126" s="384">
        <v>1</v>
      </c>
      <c r="C126" s="384"/>
      <c r="D126" s="384"/>
      <c r="E126" s="384"/>
      <c r="F126" s="384"/>
      <c r="G126" s="384"/>
      <c r="H126" s="41">
        <v>2</v>
      </c>
      <c r="I126" s="41">
        <v>3</v>
      </c>
    </row>
    <row r="127" spans="1:9" ht="15.6" x14ac:dyDescent="0.3">
      <c r="A127" s="407"/>
      <c r="B127" s="373" t="s">
        <v>91</v>
      </c>
      <c r="C127" s="373"/>
      <c r="D127" s="373"/>
      <c r="E127" s="373"/>
      <c r="F127" s="373"/>
      <c r="G127" s="373"/>
      <c r="H127" s="215"/>
      <c r="I127" s="215"/>
    </row>
    <row r="128" spans="1:9" ht="15.6" x14ac:dyDescent="0.3">
      <c r="A128" s="408"/>
      <c r="B128" s="373" t="s">
        <v>89</v>
      </c>
      <c r="C128" s="373"/>
      <c r="D128" s="373"/>
      <c r="E128" s="373"/>
      <c r="F128" s="373"/>
      <c r="G128" s="373"/>
      <c r="H128" s="215"/>
      <c r="I128" s="215"/>
    </row>
    <row r="129" spans="1:9" ht="15.6" x14ac:dyDescent="0.3">
      <c r="A129" s="408"/>
      <c r="B129" s="373" t="s">
        <v>186</v>
      </c>
      <c r="C129" s="373"/>
      <c r="D129" s="373"/>
      <c r="E129" s="373"/>
      <c r="F129" s="373"/>
      <c r="G129" s="373"/>
      <c r="H129" s="215"/>
      <c r="I129" s="215"/>
    </row>
    <row r="130" spans="1:9" ht="15.6" x14ac:dyDescent="0.3">
      <c r="A130" s="408"/>
      <c r="B130" s="373" t="s">
        <v>1</v>
      </c>
      <c r="C130" s="373"/>
      <c r="D130" s="373"/>
      <c r="E130" s="373"/>
      <c r="F130" s="373"/>
      <c r="G130" s="373"/>
      <c r="H130" s="215"/>
      <c r="I130" s="215"/>
    </row>
    <row r="131" spans="1:9" ht="15.6" x14ac:dyDescent="0.3">
      <c r="A131" s="409"/>
      <c r="B131" s="373" t="s">
        <v>187</v>
      </c>
      <c r="C131" s="373"/>
      <c r="D131" s="373"/>
      <c r="E131" s="373"/>
      <c r="F131" s="373"/>
      <c r="G131" s="373"/>
      <c r="H131" s="215"/>
      <c r="I131" s="215"/>
    </row>
    <row r="132" spans="1:9" ht="15.6" x14ac:dyDescent="0.3">
      <c r="A132" s="33" t="s">
        <v>199</v>
      </c>
      <c r="B132" s="365" t="s">
        <v>200</v>
      </c>
      <c r="C132" s="365"/>
      <c r="D132" s="365"/>
      <c r="E132" s="365"/>
      <c r="F132" s="365"/>
      <c r="G132" s="365"/>
      <c r="H132" s="365"/>
      <c r="I132" s="365"/>
    </row>
    <row r="133" spans="1:9" ht="15.6" x14ac:dyDescent="0.3">
      <c r="A133" s="54">
        <v>15</v>
      </c>
      <c r="B133" s="365" t="s">
        <v>201</v>
      </c>
      <c r="C133" s="365"/>
      <c r="D133" s="365"/>
      <c r="E133" s="365"/>
      <c r="F133" s="365"/>
      <c r="G133" s="365"/>
      <c r="H133" s="365"/>
      <c r="I133" s="365"/>
    </row>
    <row r="134" spans="1:9" ht="31.2" x14ac:dyDescent="0.3">
      <c r="A134" s="55"/>
      <c r="B134" s="40" t="s">
        <v>202</v>
      </c>
      <c r="C134" s="40" t="s">
        <v>89</v>
      </c>
      <c r="D134" s="40" t="s">
        <v>138</v>
      </c>
      <c r="E134" s="40" t="s">
        <v>91</v>
      </c>
      <c r="F134" s="40" t="s">
        <v>1</v>
      </c>
      <c r="G134" s="40" t="s">
        <v>187</v>
      </c>
      <c r="H134" s="40" t="s">
        <v>189</v>
      </c>
      <c r="I134" s="40" t="s">
        <v>203</v>
      </c>
    </row>
    <row r="135" spans="1:9" ht="15.6" x14ac:dyDescent="0.3">
      <c r="A135" s="56"/>
      <c r="B135" s="57">
        <v>1</v>
      </c>
      <c r="C135" s="41">
        <v>2</v>
      </c>
      <c r="D135" s="41">
        <v>3</v>
      </c>
      <c r="E135" s="41">
        <v>4</v>
      </c>
      <c r="F135" s="41">
        <v>5</v>
      </c>
      <c r="G135" s="56"/>
      <c r="H135" s="56"/>
      <c r="I135" s="56"/>
    </row>
    <row r="136" spans="1:9" ht="15.6" x14ac:dyDescent="0.3">
      <c r="A136" s="43" t="s">
        <v>93</v>
      </c>
      <c r="B136" s="58" t="s">
        <v>204</v>
      </c>
      <c r="C136" s="201">
        <f>'Other Information'!B21</f>
        <v>0</v>
      </c>
      <c r="D136" s="201" t="str">
        <f>'Other Information'!C21</f>
        <v xml:space="preserve"> </v>
      </c>
      <c r="E136" s="201">
        <f>'Other Information'!D21</f>
        <v>0</v>
      </c>
      <c r="F136" s="201">
        <f>'Other Information'!E21</f>
        <v>0</v>
      </c>
      <c r="G136" s="48"/>
      <c r="H136" s="48"/>
      <c r="I136" s="48"/>
    </row>
    <row r="137" spans="1:9" ht="15.6" x14ac:dyDescent="0.3">
      <c r="A137" s="43" t="s">
        <v>95</v>
      </c>
      <c r="B137" s="58" t="s">
        <v>205</v>
      </c>
      <c r="C137" s="201">
        <f>'Other Information'!B22</f>
        <v>0</v>
      </c>
      <c r="D137" s="201">
        <f>'Other Information'!C22</f>
        <v>0</v>
      </c>
      <c r="E137" s="201">
        <f>'Other Information'!D22</f>
        <v>0</v>
      </c>
      <c r="F137" s="201">
        <f>'Other Information'!E22</f>
        <v>0</v>
      </c>
      <c r="G137" s="48"/>
      <c r="H137" s="48"/>
      <c r="I137" s="48"/>
    </row>
    <row r="138" spans="1:9" ht="15.6" x14ac:dyDescent="0.3">
      <c r="A138" s="43" t="s">
        <v>97</v>
      </c>
      <c r="B138" s="58" t="s">
        <v>206</v>
      </c>
      <c r="C138" s="201">
        <f>'Other Information'!B23</f>
        <v>0</v>
      </c>
      <c r="D138" s="201">
        <f>'Other Information'!C23</f>
        <v>0</v>
      </c>
      <c r="E138" s="201">
        <f>'Other Information'!D23</f>
        <v>0</v>
      </c>
      <c r="F138" s="201">
        <f>'Other Information'!E23</f>
        <v>0</v>
      </c>
      <c r="G138" s="48"/>
      <c r="H138" s="48"/>
      <c r="I138" s="48"/>
    </row>
    <row r="139" spans="1:9" ht="15.6" x14ac:dyDescent="0.3">
      <c r="A139" s="43" t="s">
        <v>99</v>
      </c>
      <c r="B139" s="58" t="s">
        <v>207</v>
      </c>
      <c r="C139" s="201">
        <f>'Other Information'!B24</f>
        <v>0</v>
      </c>
      <c r="D139" s="201">
        <f>'Other Information'!C24</f>
        <v>0</v>
      </c>
      <c r="E139" s="201">
        <f>'Other Information'!D24</f>
        <v>0</v>
      </c>
      <c r="F139" s="201">
        <f>'Other Information'!E24</f>
        <v>0</v>
      </c>
      <c r="G139" s="48"/>
      <c r="H139" s="48"/>
      <c r="I139" s="48"/>
    </row>
    <row r="140" spans="1:9" ht="15.6" x14ac:dyDescent="0.3">
      <c r="A140" s="43" t="s">
        <v>101</v>
      </c>
      <c r="B140" s="58" t="s">
        <v>208</v>
      </c>
      <c r="C140" s="201">
        <f>'Other Information'!B25</f>
        <v>0</v>
      </c>
      <c r="D140" s="201">
        <f>'Other Information'!C25</f>
        <v>0</v>
      </c>
      <c r="E140" s="201">
        <f>'Other Information'!D25</f>
        <v>0</v>
      </c>
      <c r="F140" s="201">
        <f>'Other Information'!E25</f>
        <v>0</v>
      </c>
      <c r="G140" s="201">
        <f>'Other Information'!F25</f>
        <v>0</v>
      </c>
      <c r="H140" s="201">
        <f>'Other Information'!G25</f>
        <v>0</v>
      </c>
      <c r="I140" s="201">
        <f>'Other Information'!H25</f>
        <v>0</v>
      </c>
    </row>
    <row r="141" spans="1:9" ht="15.6" x14ac:dyDescent="0.3">
      <c r="A141" s="45" t="s">
        <v>103</v>
      </c>
      <c r="B141" s="58" t="s">
        <v>209</v>
      </c>
      <c r="C141" s="201">
        <f>'Other Information'!B26</f>
        <v>0</v>
      </c>
      <c r="D141" s="201">
        <f>'Other Information'!C26</f>
        <v>0</v>
      </c>
      <c r="E141" s="201">
        <f>'Other Information'!D26</f>
        <v>0</v>
      </c>
      <c r="F141" s="201">
        <f>'Other Information'!E26</f>
        <v>0</v>
      </c>
      <c r="G141" s="201">
        <f>'Other Information'!F26</f>
        <v>0</v>
      </c>
      <c r="H141" s="201">
        <f>'Other Information'!G26</f>
        <v>0</v>
      </c>
      <c r="I141" s="201">
        <f>'Other Information'!H26</f>
        <v>0</v>
      </c>
    </row>
    <row r="142" spans="1:9" ht="15.6" x14ac:dyDescent="0.3">
      <c r="A142" s="45" t="s">
        <v>105</v>
      </c>
      <c r="B142" s="58" t="s">
        <v>210</v>
      </c>
      <c r="C142" s="201">
        <f>'Other Information'!B27</f>
        <v>0</v>
      </c>
      <c r="D142" s="201">
        <f>'Other Information'!C27</f>
        <v>0</v>
      </c>
      <c r="E142" s="201">
        <f>'Other Information'!D27</f>
        <v>0</v>
      </c>
      <c r="F142" s="201">
        <f>'Other Information'!E27</f>
        <v>0</v>
      </c>
      <c r="G142" s="201">
        <f>'Other Information'!F27</f>
        <v>0</v>
      </c>
      <c r="H142" s="201">
        <f>'Other Information'!G27</f>
        <v>0</v>
      </c>
      <c r="I142" s="201">
        <f>'Other Information'!H27</f>
        <v>0</v>
      </c>
    </row>
    <row r="143" spans="1:9" ht="15.6" x14ac:dyDescent="0.3">
      <c r="A143" s="54">
        <v>16</v>
      </c>
      <c r="B143" s="365" t="s">
        <v>211</v>
      </c>
      <c r="C143" s="365"/>
      <c r="D143" s="365"/>
      <c r="E143" s="365"/>
      <c r="F143" s="365"/>
      <c r="G143" s="365"/>
      <c r="H143" s="365"/>
      <c r="I143" s="365"/>
    </row>
    <row r="144" spans="1:9" ht="15.6" x14ac:dyDescent="0.3">
      <c r="A144" s="59"/>
      <c r="B144" s="393" t="s">
        <v>202</v>
      </c>
      <c r="C144" s="393"/>
      <c r="D144" s="393"/>
      <c r="E144" s="40" t="s">
        <v>88</v>
      </c>
      <c r="F144" s="40" t="s">
        <v>89</v>
      </c>
      <c r="G144" s="40" t="s">
        <v>138</v>
      </c>
      <c r="H144" s="40" t="s">
        <v>91</v>
      </c>
      <c r="I144" s="40" t="s">
        <v>1</v>
      </c>
    </row>
    <row r="145" spans="1:9" ht="15.6" x14ac:dyDescent="0.3">
      <c r="A145" s="39"/>
      <c r="B145" s="384">
        <v>1</v>
      </c>
      <c r="C145" s="384"/>
      <c r="D145" s="384"/>
      <c r="E145" s="41">
        <v>2</v>
      </c>
      <c r="F145" s="41">
        <v>3</v>
      </c>
      <c r="G145" s="41">
        <v>4</v>
      </c>
      <c r="H145" s="41">
        <v>5</v>
      </c>
      <c r="I145" s="41">
        <v>6</v>
      </c>
    </row>
    <row r="146" spans="1:9" ht="15.6" x14ac:dyDescent="0.3">
      <c r="A146" s="45" t="s">
        <v>93</v>
      </c>
      <c r="B146" s="413" t="s">
        <v>212</v>
      </c>
      <c r="C146" s="413"/>
      <c r="D146" s="413"/>
      <c r="E146" s="201">
        <f>'Other Information'!D32</f>
        <v>0</v>
      </c>
      <c r="F146" s="48"/>
      <c r="G146" s="48"/>
      <c r="H146" s="48"/>
      <c r="I146" s="48"/>
    </row>
    <row r="147" spans="1:9" ht="15.6" x14ac:dyDescent="0.3">
      <c r="A147" s="43" t="s">
        <v>95</v>
      </c>
      <c r="B147" s="413" t="s">
        <v>213</v>
      </c>
      <c r="C147" s="413"/>
      <c r="D147" s="413"/>
      <c r="E147" s="201">
        <f>'Other Information'!D33</f>
        <v>0</v>
      </c>
      <c r="F147" s="201">
        <f>'Other Information'!E33</f>
        <v>0</v>
      </c>
      <c r="G147" s="201">
        <f>'Other Information'!F33</f>
        <v>0</v>
      </c>
      <c r="H147" s="201">
        <f>'Other Information'!G33</f>
        <v>0</v>
      </c>
      <c r="I147" s="201">
        <f>'Other Information'!H33</f>
        <v>0</v>
      </c>
    </row>
    <row r="148" spans="1:9" ht="15.6" x14ac:dyDescent="0.3">
      <c r="A148" s="45" t="s">
        <v>97</v>
      </c>
      <c r="B148" s="413" t="s">
        <v>214</v>
      </c>
      <c r="C148" s="413"/>
      <c r="D148" s="413"/>
      <c r="E148" s="201">
        <f>'Other Information'!D34</f>
        <v>0</v>
      </c>
      <c r="F148" s="201">
        <f>'Other Information'!E34</f>
        <v>0</v>
      </c>
      <c r="G148" s="201">
        <f>'Other Information'!F34</f>
        <v>0</v>
      </c>
      <c r="H148" s="201">
        <f>'Other Information'!G34</f>
        <v>0</v>
      </c>
      <c r="I148" s="201">
        <f>'Other Information'!H34</f>
        <v>0</v>
      </c>
    </row>
    <row r="149" spans="1:9" ht="15.6" x14ac:dyDescent="0.3">
      <c r="A149" s="54">
        <v>17</v>
      </c>
      <c r="B149" s="365" t="s">
        <v>215</v>
      </c>
      <c r="C149" s="365"/>
      <c r="D149" s="365"/>
      <c r="E149" s="365"/>
      <c r="F149" s="365"/>
      <c r="G149" s="365"/>
      <c r="H149" s="365"/>
      <c r="I149" s="365"/>
    </row>
    <row r="150" spans="1:9" ht="31.2" x14ac:dyDescent="0.3">
      <c r="A150" s="55" t="s">
        <v>216</v>
      </c>
      <c r="B150" s="60" t="s">
        <v>217</v>
      </c>
      <c r="C150" s="60" t="s">
        <v>218</v>
      </c>
      <c r="D150" s="60" t="s">
        <v>88</v>
      </c>
      <c r="E150" s="60" t="s">
        <v>219</v>
      </c>
      <c r="F150" s="60" t="s">
        <v>89</v>
      </c>
      <c r="G150" s="60" t="s">
        <v>138</v>
      </c>
      <c r="H150" s="60" t="s">
        <v>91</v>
      </c>
      <c r="I150" s="60" t="s">
        <v>1</v>
      </c>
    </row>
    <row r="151" spans="1:9" ht="15.6" x14ac:dyDescent="0.3">
      <c r="A151" s="41">
        <v>1</v>
      </c>
      <c r="B151" s="41">
        <v>2</v>
      </c>
      <c r="C151" s="41">
        <v>3</v>
      </c>
      <c r="D151" s="41">
        <v>4</v>
      </c>
      <c r="E151" s="41">
        <v>5</v>
      </c>
      <c r="F151" s="41">
        <v>6</v>
      </c>
      <c r="G151" s="41">
        <v>7</v>
      </c>
      <c r="H151" s="41">
        <v>8</v>
      </c>
      <c r="I151" s="41">
        <v>9</v>
      </c>
    </row>
    <row r="152" spans="1:9" ht="15.6" x14ac:dyDescent="0.3">
      <c r="A152" s="216"/>
      <c r="B152" s="216"/>
      <c r="C152" s="216"/>
      <c r="D152" s="216"/>
      <c r="E152" s="216"/>
      <c r="F152" s="216"/>
      <c r="G152" s="216"/>
      <c r="H152" s="216"/>
      <c r="I152" s="216"/>
    </row>
    <row r="153" spans="1:9" ht="15.6" x14ac:dyDescent="0.3">
      <c r="A153" s="216"/>
      <c r="B153" s="216"/>
      <c r="C153" s="216"/>
      <c r="D153" s="216"/>
      <c r="E153" s="216"/>
      <c r="F153" s="216"/>
      <c r="G153" s="216"/>
      <c r="H153" s="216"/>
      <c r="I153" s="216"/>
    </row>
    <row r="154" spans="1:9" ht="15.6" x14ac:dyDescent="0.3">
      <c r="A154" s="216"/>
      <c r="B154" s="216"/>
      <c r="C154" s="216"/>
      <c r="D154" s="216"/>
      <c r="E154" s="216"/>
      <c r="F154" s="216"/>
      <c r="G154" s="216"/>
      <c r="H154" s="216"/>
      <c r="I154" s="216"/>
    </row>
    <row r="155" spans="1:9" ht="15.6" x14ac:dyDescent="0.3">
      <c r="A155" s="216"/>
      <c r="B155" s="216"/>
      <c r="C155" s="216"/>
      <c r="D155" s="216"/>
      <c r="E155" s="216"/>
      <c r="F155" s="216"/>
      <c r="G155" s="216"/>
      <c r="H155" s="216"/>
      <c r="I155" s="216"/>
    </row>
    <row r="156" spans="1:9" ht="15.6" x14ac:dyDescent="0.3">
      <c r="A156" s="216"/>
      <c r="B156" s="216"/>
      <c r="C156" s="216"/>
      <c r="D156" s="216"/>
      <c r="E156" s="216"/>
      <c r="F156" s="216"/>
      <c r="G156" s="216"/>
      <c r="H156" s="216"/>
      <c r="I156" s="216"/>
    </row>
    <row r="157" spans="1:9" ht="15.6" x14ac:dyDescent="0.3">
      <c r="A157" s="216"/>
      <c r="B157" s="216"/>
      <c r="C157" s="216"/>
      <c r="D157" s="216"/>
      <c r="E157" s="216"/>
      <c r="F157" s="216"/>
      <c r="G157" s="216"/>
      <c r="H157" s="216"/>
      <c r="I157" s="216"/>
    </row>
    <row r="158" spans="1:9" ht="15.6" x14ac:dyDescent="0.3">
      <c r="A158" s="216"/>
      <c r="B158" s="216"/>
      <c r="C158" s="216"/>
      <c r="D158" s="216"/>
      <c r="E158" s="216"/>
      <c r="F158" s="216"/>
      <c r="G158" s="216"/>
      <c r="H158" s="216"/>
      <c r="I158" s="216"/>
    </row>
    <row r="159" spans="1:9" ht="15.6" x14ac:dyDescent="0.3">
      <c r="A159" s="216"/>
      <c r="B159" s="216"/>
      <c r="C159" s="216"/>
      <c r="D159" s="216"/>
      <c r="E159" s="216"/>
      <c r="F159" s="216"/>
      <c r="G159" s="216"/>
      <c r="H159" s="216"/>
      <c r="I159" s="216"/>
    </row>
    <row r="160" spans="1:9" ht="15.6" x14ac:dyDescent="0.3">
      <c r="A160" s="216"/>
      <c r="B160" s="216"/>
      <c r="C160" s="216"/>
      <c r="D160" s="216"/>
      <c r="E160" s="216"/>
      <c r="F160" s="216"/>
      <c r="G160" s="216"/>
      <c r="H160" s="216"/>
      <c r="I160" s="216"/>
    </row>
    <row r="161" spans="1:9" ht="15.6" x14ac:dyDescent="0.3">
      <c r="A161" s="216"/>
      <c r="B161" s="216"/>
      <c r="C161" s="216"/>
      <c r="D161" s="216"/>
      <c r="E161" s="216"/>
      <c r="F161" s="216"/>
      <c r="G161" s="216"/>
      <c r="H161" s="216"/>
      <c r="I161" s="216"/>
    </row>
    <row r="162" spans="1:9" ht="15.6" x14ac:dyDescent="0.3">
      <c r="A162" s="216"/>
      <c r="B162" s="216"/>
      <c r="C162" s="216"/>
      <c r="D162" s="216"/>
      <c r="E162" s="216"/>
      <c r="F162" s="216"/>
      <c r="G162" s="216"/>
      <c r="H162" s="216"/>
      <c r="I162" s="216"/>
    </row>
    <row r="163" spans="1:9" ht="15.6" x14ac:dyDescent="0.3">
      <c r="A163" s="216"/>
      <c r="B163" s="216"/>
      <c r="C163" s="216"/>
      <c r="D163" s="216"/>
      <c r="E163" s="216"/>
      <c r="F163" s="216"/>
      <c r="G163" s="216"/>
      <c r="H163" s="216"/>
      <c r="I163" s="216"/>
    </row>
    <row r="164" spans="1:9" ht="15.6" x14ac:dyDescent="0.3">
      <c r="A164" s="216"/>
      <c r="B164" s="216"/>
      <c r="C164" s="216"/>
      <c r="D164" s="216"/>
      <c r="E164" s="216"/>
      <c r="F164" s="216"/>
      <c r="G164" s="216"/>
      <c r="H164" s="216"/>
      <c r="I164" s="216"/>
    </row>
    <row r="165" spans="1:9" ht="15.6" x14ac:dyDescent="0.3">
      <c r="A165" s="216"/>
      <c r="B165" s="216"/>
      <c r="C165" s="216"/>
      <c r="D165" s="216"/>
      <c r="E165" s="216"/>
      <c r="F165" s="216"/>
      <c r="G165" s="216"/>
      <c r="H165" s="216"/>
      <c r="I165" s="216"/>
    </row>
    <row r="166" spans="1:9" ht="15.6" x14ac:dyDescent="0.3">
      <c r="A166" s="217"/>
      <c r="B166" s="218"/>
      <c r="C166" s="215"/>
      <c r="D166" s="215"/>
      <c r="E166" s="219"/>
      <c r="F166" s="215"/>
      <c r="G166" s="215"/>
      <c r="H166" s="215"/>
      <c r="I166" s="215"/>
    </row>
    <row r="167" spans="1:9" ht="15.6" x14ac:dyDescent="0.3">
      <c r="A167" s="54">
        <v>18</v>
      </c>
      <c r="B167" s="365" t="s">
        <v>220</v>
      </c>
      <c r="C167" s="365"/>
      <c r="D167" s="365"/>
      <c r="E167" s="365"/>
      <c r="F167" s="365"/>
      <c r="G167" s="365"/>
      <c r="H167" s="365"/>
      <c r="I167" s="365"/>
    </row>
    <row r="168" spans="1:9" ht="31.2" x14ac:dyDescent="0.3">
      <c r="A168" s="55" t="s">
        <v>216</v>
      </c>
      <c r="B168" s="60" t="s">
        <v>217</v>
      </c>
      <c r="C168" s="60" t="s">
        <v>218</v>
      </c>
      <c r="D168" s="60" t="s">
        <v>88</v>
      </c>
      <c r="E168" s="60" t="s">
        <v>219</v>
      </c>
      <c r="F168" s="60" t="s">
        <v>89</v>
      </c>
      <c r="G168" s="60" t="s">
        <v>138</v>
      </c>
      <c r="H168" s="60" t="s">
        <v>91</v>
      </c>
      <c r="I168" s="60" t="s">
        <v>1</v>
      </c>
    </row>
    <row r="169" spans="1:9" ht="15.6" x14ac:dyDescent="0.3">
      <c r="A169" s="41">
        <v>1</v>
      </c>
      <c r="B169" s="41">
        <v>2</v>
      </c>
      <c r="C169" s="41">
        <v>3</v>
      </c>
      <c r="D169" s="41">
        <v>4</v>
      </c>
      <c r="E169" s="41">
        <v>5</v>
      </c>
      <c r="F169" s="41">
        <v>6</v>
      </c>
      <c r="G169" s="41">
        <v>7</v>
      </c>
      <c r="H169" s="41">
        <v>8</v>
      </c>
      <c r="I169" s="41">
        <v>9</v>
      </c>
    </row>
    <row r="170" spans="1:9" ht="15.6" x14ac:dyDescent="0.3">
      <c r="A170" s="216"/>
      <c r="B170" s="216"/>
      <c r="C170" s="216"/>
      <c r="D170" s="216"/>
      <c r="E170" s="216"/>
      <c r="F170" s="216"/>
      <c r="G170" s="216"/>
      <c r="H170" s="216"/>
      <c r="I170" s="216"/>
    </row>
    <row r="171" spans="1:9" ht="15.6" x14ac:dyDescent="0.3">
      <c r="A171" s="216"/>
      <c r="B171" s="216"/>
      <c r="C171" s="216"/>
      <c r="D171" s="216"/>
      <c r="E171" s="216"/>
      <c r="F171" s="216"/>
      <c r="G171" s="216"/>
      <c r="H171" s="216"/>
      <c r="I171" s="216"/>
    </row>
    <row r="172" spans="1:9" ht="15.6" x14ac:dyDescent="0.3">
      <c r="A172" s="216"/>
      <c r="B172" s="216"/>
      <c r="C172" s="216"/>
      <c r="D172" s="216"/>
      <c r="E172" s="216"/>
      <c r="F172" s="216"/>
      <c r="G172" s="216"/>
      <c r="H172" s="216"/>
      <c r="I172" s="216"/>
    </row>
    <row r="173" spans="1:9" ht="15.6" x14ac:dyDescent="0.3">
      <c r="A173" s="216"/>
      <c r="B173" s="216"/>
      <c r="C173" s="216"/>
      <c r="D173" s="216"/>
      <c r="E173" s="216"/>
      <c r="F173" s="216"/>
      <c r="G173" s="216"/>
      <c r="H173" s="216"/>
      <c r="I173" s="216"/>
    </row>
    <row r="174" spans="1:9" ht="15.6" x14ac:dyDescent="0.3">
      <c r="A174" s="216"/>
      <c r="B174" s="216"/>
      <c r="C174" s="216"/>
      <c r="D174" s="216"/>
      <c r="E174" s="216"/>
      <c r="F174" s="216"/>
      <c r="G174" s="216"/>
      <c r="H174" s="216"/>
      <c r="I174" s="216"/>
    </row>
    <row r="175" spans="1:9" ht="15.6" x14ac:dyDescent="0.3">
      <c r="A175" s="216"/>
      <c r="B175" s="216"/>
      <c r="C175" s="216"/>
      <c r="D175" s="216"/>
      <c r="E175" s="216"/>
      <c r="F175" s="216"/>
      <c r="G175" s="216"/>
      <c r="H175" s="216"/>
      <c r="I175" s="216"/>
    </row>
    <row r="176" spans="1:9" ht="15.6" x14ac:dyDescent="0.3">
      <c r="A176" s="216"/>
      <c r="B176" s="216"/>
      <c r="C176" s="216"/>
      <c r="D176" s="216"/>
      <c r="E176" s="216"/>
      <c r="F176" s="216"/>
      <c r="G176" s="216"/>
      <c r="H176" s="216"/>
      <c r="I176" s="216"/>
    </row>
    <row r="177" spans="1:9" ht="15.6" x14ac:dyDescent="0.3">
      <c r="A177" s="216"/>
      <c r="B177" s="216"/>
      <c r="C177" s="216"/>
      <c r="D177" s="216"/>
      <c r="E177" s="216"/>
      <c r="F177" s="216"/>
      <c r="G177" s="216"/>
      <c r="H177" s="216"/>
      <c r="I177" s="216"/>
    </row>
    <row r="178" spans="1:9" ht="15.6" x14ac:dyDescent="0.3">
      <c r="A178" s="216"/>
      <c r="B178" s="216"/>
      <c r="C178" s="216"/>
      <c r="D178" s="216"/>
      <c r="E178" s="216"/>
      <c r="F178" s="216"/>
      <c r="G178" s="216"/>
      <c r="H178" s="216"/>
      <c r="I178" s="216"/>
    </row>
    <row r="179" spans="1:9" ht="15.6" x14ac:dyDescent="0.3">
      <c r="A179" s="216"/>
      <c r="B179" s="216"/>
      <c r="C179" s="216"/>
      <c r="D179" s="216"/>
      <c r="E179" s="216"/>
      <c r="F179" s="216"/>
      <c r="G179" s="216"/>
      <c r="H179" s="216"/>
      <c r="I179" s="216"/>
    </row>
    <row r="180" spans="1:9" ht="15.6" x14ac:dyDescent="0.3">
      <c r="A180" s="216"/>
      <c r="B180" s="216"/>
      <c r="C180" s="216"/>
      <c r="D180" s="216"/>
      <c r="E180" s="216"/>
      <c r="F180" s="216"/>
      <c r="G180" s="216"/>
      <c r="H180" s="216"/>
      <c r="I180" s="216"/>
    </row>
    <row r="181" spans="1:9" ht="15.6" x14ac:dyDescent="0.3">
      <c r="A181" s="216"/>
      <c r="B181" s="216"/>
      <c r="C181" s="216"/>
      <c r="D181" s="216"/>
      <c r="E181" s="216"/>
      <c r="F181" s="216"/>
      <c r="G181" s="216"/>
      <c r="H181" s="216"/>
      <c r="I181" s="216"/>
    </row>
    <row r="182" spans="1:9" ht="15.6" x14ac:dyDescent="0.3">
      <c r="A182" s="216"/>
      <c r="B182" s="216"/>
      <c r="C182" s="216"/>
      <c r="D182" s="216"/>
      <c r="E182" s="216"/>
      <c r="F182" s="216"/>
      <c r="G182" s="216"/>
      <c r="H182" s="216"/>
      <c r="I182" s="216"/>
    </row>
    <row r="183" spans="1:9" ht="15.6" x14ac:dyDescent="0.3">
      <c r="A183" s="216"/>
      <c r="B183" s="216"/>
      <c r="C183" s="216"/>
      <c r="D183" s="216"/>
      <c r="E183" s="216"/>
      <c r="F183" s="216"/>
      <c r="G183" s="216"/>
      <c r="H183" s="216"/>
      <c r="I183" s="216"/>
    </row>
    <row r="184" spans="1:9" ht="15.6" x14ac:dyDescent="0.3">
      <c r="A184" s="216"/>
      <c r="B184" s="216"/>
      <c r="C184" s="216"/>
      <c r="D184" s="216"/>
      <c r="E184" s="216"/>
      <c r="F184" s="216"/>
      <c r="G184" s="216"/>
      <c r="H184" s="216"/>
      <c r="I184" s="216"/>
    </row>
    <row r="185" spans="1:9" ht="15.6" x14ac:dyDescent="0.3">
      <c r="A185" s="217"/>
      <c r="B185" s="220"/>
      <c r="C185" s="215"/>
      <c r="D185" s="215"/>
      <c r="E185" s="219"/>
      <c r="F185" s="215"/>
      <c r="G185" s="215"/>
      <c r="H185" s="215"/>
      <c r="I185" s="215"/>
    </row>
    <row r="186" spans="1:9" ht="15.6" x14ac:dyDescent="0.3">
      <c r="A186" s="54">
        <v>19</v>
      </c>
      <c r="B186" s="61" t="s">
        <v>221</v>
      </c>
      <c r="C186" s="61"/>
      <c r="D186" s="61"/>
      <c r="E186" s="61"/>
      <c r="F186" s="61"/>
      <c r="G186" s="61"/>
      <c r="H186" s="61"/>
      <c r="I186" s="61"/>
    </row>
    <row r="187" spans="1:9" ht="15.6" x14ac:dyDescent="0.3">
      <c r="A187" s="62"/>
      <c r="B187" s="414" t="s">
        <v>136</v>
      </c>
      <c r="C187" s="415"/>
      <c r="D187" s="415"/>
      <c r="E187" s="415"/>
      <c r="F187" s="415"/>
      <c r="G187" s="416"/>
      <c r="H187" s="40" t="s">
        <v>197</v>
      </c>
      <c r="I187" s="40" t="s">
        <v>198</v>
      </c>
    </row>
    <row r="188" spans="1:9" ht="15.6" x14ac:dyDescent="0.3">
      <c r="A188" s="62"/>
      <c r="B188" s="417">
        <v>1</v>
      </c>
      <c r="C188" s="418"/>
      <c r="D188" s="418"/>
      <c r="E188" s="418"/>
      <c r="F188" s="418"/>
      <c r="G188" s="419"/>
      <c r="H188" s="41">
        <v>2</v>
      </c>
      <c r="I188" s="41">
        <v>3</v>
      </c>
    </row>
    <row r="189" spans="1:9" ht="15.6" x14ac:dyDescent="0.3">
      <c r="A189" s="43" t="s">
        <v>93</v>
      </c>
      <c r="B189" s="373" t="s">
        <v>89</v>
      </c>
      <c r="C189" s="373"/>
      <c r="D189" s="373"/>
      <c r="E189" s="373"/>
      <c r="F189" s="373"/>
      <c r="G189" s="373"/>
      <c r="H189" s="215"/>
      <c r="I189" s="215"/>
    </row>
    <row r="190" spans="1:9" ht="15.6" x14ac:dyDescent="0.3">
      <c r="A190" s="43" t="s">
        <v>95</v>
      </c>
      <c r="B190" s="373" t="s">
        <v>222</v>
      </c>
      <c r="C190" s="373"/>
      <c r="D190" s="373"/>
      <c r="E190" s="373"/>
      <c r="F190" s="373"/>
      <c r="G190" s="373"/>
      <c r="H190" s="215"/>
      <c r="I190" s="215"/>
    </row>
    <row r="194" spans="2:2" x14ac:dyDescent="0.3">
      <c r="B194" s="63" t="s">
        <v>223</v>
      </c>
    </row>
    <row r="195" spans="2:2" ht="15.6" x14ac:dyDescent="0.3">
      <c r="B195" s="51" t="s">
        <v>224</v>
      </c>
    </row>
    <row r="196" spans="2:2" ht="15.6" x14ac:dyDescent="0.3">
      <c r="B196" s="48" t="s">
        <v>225</v>
      </c>
    </row>
    <row r="197" spans="2:2" ht="31.2" x14ac:dyDescent="0.3">
      <c r="B197" s="50" t="s">
        <v>226</v>
      </c>
    </row>
    <row r="198" spans="2:2" ht="31.2" x14ac:dyDescent="0.3">
      <c r="B198" s="52" t="s">
        <v>227</v>
      </c>
    </row>
  </sheetData>
  <sheetProtection algorithmName="SHA-512" hashValue="P3ioDiM59cYQ9Ch6X8J5jCI1j4pTALFK7J0v+IPnhbfHWY4YQ885o9EwY/3P0HkEE1b/7drvbSU+rqk/JNWPWg==" saltValue="3Twe7Ot1h7eA1R0jOL7pgQ==" spinCount="100000" sheet="1" objects="1" scenarios="1"/>
  <mergeCells count="150">
    <mergeCell ref="B189:G189"/>
    <mergeCell ref="B190:G190"/>
    <mergeCell ref="B147:D147"/>
    <mergeCell ref="B148:D148"/>
    <mergeCell ref="B149:I149"/>
    <mergeCell ref="B167:I167"/>
    <mergeCell ref="B187:G187"/>
    <mergeCell ref="B188:G188"/>
    <mergeCell ref="B132:I132"/>
    <mergeCell ref="B133:I133"/>
    <mergeCell ref="B143:I143"/>
    <mergeCell ref="B144:D144"/>
    <mergeCell ref="B145:D145"/>
    <mergeCell ref="B146:D146"/>
    <mergeCell ref="A127:A131"/>
    <mergeCell ref="B127:G127"/>
    <mergeCell ref="B128:G128"/>
    <mergeCell ref="B129:G129"/>
    <mergeCell ref="B130:G130"/>
    <mergeCell ref="B131:G131"/>
    <mergeCell ref="B124:I124"/>
    <mergeCell ref="A125:A126"/>
    <mergeCell ref="B125:G125"/>
    <mergeCell ref="B126:G126"/>
    <mergeCell ref="B112:I112"/>
    <mergeCell ref="A113:A114"/>
    <mergeCell ref="B113:D113"/>
    <mergeCell ref="B114:D114"/>
    <mergeCell ref="A104:A111"/>
    <mergeCell ref="B104:C104"/>
    <mergeCell ref="B105:C105"/>
    <mergeCell ref="B106:C106"/>
    <mergeCell ref="B107:C107"/>
    <mergeCell ref="B108:C108"/>
    <mergeCell ref="B109:C109"/>
    <mergeCell ref="B110:C110"/>
    <mergeCell ref="B111:C111"/>
    <mergeCell ref="A101:A103"/>
    <mergeCell ref="B101:C102"/>
    <mergeCell ref="D101:D102"/>
    <mergeCell ref="E101:E102"/>
    <mergeCell ref="F101:I101"/>
    <mergeCell ref="B103:C103"/>
    <mergeCell ref="B95:E95"/>
    <mergeCell ref="B96:E96"/>
    <mergeCell ref="B97:E97"/>
    <mergeCell ref="B98:E98"/>
    <mergeCell ref="B99:E99"/>
    <mergeCell ref="B100:I100"/>
    <mergeCell ref="B90:E90"/>
    <mergeCell ref="B91:E91"/>
    <mergeCell ref="B92:E92"/>
    <mergeCell ref="B93:E93"/>
    <mergeCell ref="B94:E94"/>
    <mergeCell ref="B83:E83"/>
    <mergeCell ref="B84:E84"/>
    <mergeCell ref="B85:E85"/>
    <mergeCell ref="B86:E86"/>
    <mergeCell ref="B87:E87"/>
    <mergeCell ref="B88:I88"/>
    <mergeCell ref="B81:E81"/>
    <mergeCell ref="B82:E82"/>
    <mergeCell ref="B71:E71"/>
    <mergeCell ref="B72:E72"/>
    <mergeCell ref="B73:E73"/>
    <mergeCell ref="B74:E74"/>
    <mergeCell ref="B75:E75"/>
    <mergeCell ref="B76:E76"/>
    <mergeCell ref="B89:E89"/>
    <mergeCell ref="A65:A66"/>
    <mergeCell ref="B65:D66"/>
    <mergeCell ref="B67:E67"/>
    <mergeCell ref="B68:E68"/>
    <mergeCell ref="B69:E69"/>
    <mergeCell ref="B70:E70"/>
    <mergeCell ref="A56:A58"/>
    <mergeCell ref="B56:D58"/>
    <mergeCell ref="A59:A61"/>
    <mergeCell ref="B59:D61"/>
    <mergeCell ref="A62:A64"/>
    <mergeCell ref="B62:D64"/>
    <mergeCell ref="B51:I51"/>
    <mergeCell ref="A52:A53"/>
    <mergeCell ref="B52:D52"/>
    <mergeCell ref="B53:D53"/>
    <mergeCell ref="B54:I54"/>
    <mergeCell ref="B55:E55"/>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I36"/>
    <mergeCell ref="B37:D37"/>
    <mergeCell ref="B38:D38"/>
    <mergeCell ref="B27:D27"/>
    <mergeCell ref="B28:D28"/>
    <mergeCell ref="C14:I14"/>
    <mergeCell ref="C15:I15"/>
    <mergeCell ref="C16:I16"/>
    <mergeCell ref="B29:D29"/>
    <mergeCell ref="B30:D30"/>
    <mergeCell ref="B31:D31"/>
    <mergeCell ref="B32:D32"/>
    <mergeCell ref="B21:I21"/>
    <mergeCell ref="B22:D22"/>
    <mergeCell ref="B23:D23"/>
    <mergeCell ref="B24:D24"/>
    <mergeCell ref="B25:D25"/>
    <mergeCell ref="B26:D26"/>
    <mergeCell ref="C3:G9"/>
    <mergeCell ref="C2:D2"/>
    <mergeCell ref="A11:I11"/>
    <mergeCell ref="B12:I12"/>
    <mergeCell ref="B17:I17"/>
    <mergeCell ref="A18:A20"/>
    <mergeCell ref="B18:D19"/>
    <mergeCell ref="F18:I18"/>
    <mergeCell ref="B20:D20"/>
    <mergeCell ref="B123:I123"/>
    <mergeCell ref="B115:B116"/>
    <mergeCell ref="A115:A116"/>
    <mergeCell ref="A117:A118"/>
    <mergeCell ref="A119:A120"/>
    <mergeCell ref="A121:A122"/>
    <mergeCell ref="B121:B122"/>
    <mergeCell ref="B119:B120"/>
    <mergeCell ref="B117:B118"/>
    <mergeCell ref="C115:D115"/>
    <mergeCell ref="C116:D116"/>
    <mergeCell ref="C117:D117"/>
    <mergeCell ref="C118:D118"/>
    <mergeCell ref="C119:D119"/>
    <mergeCell ref="C120:D120"/>
    <mergeCell ref="C121:D121"/>
    <mergeCell ref="C122:D122"/>
    <mergeCell ref="B77:I77"/>
    <mergeCell ref="B78:E78"/>
    <mergeCell ref="B79:E79"/>
    <mergeCell ref="B80:E80"/>
  </mergeCells>
  <dataValidations count="4">
    <dataValidation showInputMessage="1" showErrorMessage="1" sqref="B196" xr:uid="{00000000-0002-0000-0F00-000000000000}"/>
    <dataValidation type="custom" showInputMessage="1" showErrorMessage="1" sqref="F65:G67 I72:I73 F40:I42 F37:I38 F24:G25 F96:G96 I104:I106 I108:I111 G107:H111 F106:F111 G105 G136:I139 F146:I146" xr:uid="{00000000-0002-0000-0F00-000001000000}">
      <formula1>"&lt;&gt;"</formula1>
    </dataValidation>
    <dataValidation type="whole" operator="lessThanOrEqual" allowBlank="1" showInputMessage="1" showErrorMessage="1" sqref="E47:I47 E44:I44" xr:uid="{00000000-0002-0000-0F00-000002000000}">
      <formula1>0</formula1>
    </dataValidation>
    <dataValidation type="whole" operator="greaterThanOrEqual" allowBlank="1" showInputMessage="1" showErrorMessage="1" sqref="F93:I95 F91:I91 F78:I85 E45:I46" xr:uid="{00000000-0002-0000-0F00-000003000000}">
      <formula1>0</formula1>
    </dataValidation>
  </dataValidation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2:R139"/>
  <sheetViews>
    <sheetView topLeftCell="A19" zoomScaleNormal="100" workbookViewId="0">
      <selection activeCell="B34" sqref="B34"/>
    </sheetView>
  </sheetViews>
  <sheetFormatPr defaultColWidth="9.109375" defaultRowHeight="15.6" x14ac:dyDescent="0.3"/>
  <cols>
    <col min="1" max="1" width="24" style="26" customWidth="1"/>
    <col min="2" max="2" width="17" style="26" customWidth="1"/>
    <col min="3" max="3" width="15.6640625" style="26" customWidth="1"/>
    <col min="4" max="4" width="18" style="26" customWidth="1"/>
    <col min="5" max="5" width="18.5546875" style="26" customWidth="1"/>
    <col min="6" max="6" width="15.6640625" style="26" customWidth="1"/>
    <col min="7" max="7" width="6.6640625" style="26" customWidth="1"/>
    <col min="8" max="8" width="27.33203125" style="26" customWidth="1"/>
    <col min="9" max="10" width="17.5546875" style="26" customWidth="1"/>
    <col min="11" max="11" width="18.109375" style="26" customWidth="1"/>
    <col min="12" max="12" width="14.33203125" style="26" customWidth="1"/>
    <col min="13" max="13" width="19" style="26" customWidth="1"/>
    <col min="14" max="14" width="13.33203125" style="26" customWidth="1"/>
    <col min="15" max="15" width="19.6640625" style="26" customWidth="1"/>
    <col min="16" max="16" width="13.6640625" style="26" customWidth="1"/>
    <col min="17" max="17" width="15.44140625" style="26" customWidth="1"/>
    <col min="18" max="18" width="13" style="26" customWidth="1"/>
    <col min="19" max="260" width="27.33203125" style="26" customWidth="1"/>
    <col min="261" max="16384" width="9.109375" style="26"/>
  </cols>
  <sheetData>
    <row r="2" spans="1:18" ht="18" x14ac:dyDescent="0.35">
      <c r="B2" s="374" t="s">
        <v>454</v>
      </c>
      <c r="C2" s="374"/>
      <c r="D2" s="222"/>
      <c r="E2" s="222"/>
      <c r="F2" s="222"/>
    </row>
    <row r="3" spans="1:18" ht="15.75" customHeight="1" x14ac:dyDescent="0.3">
      <c r="B3" s="239" t="s">
        <v>471</v>
      </c>
      <c r="C3" s="239"/>
      <c r="D3" s="239"/>
      <c r="E3" s="239"/>
      <c r="F3" s="239"/>
    </row>
    <row r="4" spans="1:18" ht="15.75" customHeight="1" x14ac:dyDescent="0.3">
      <c r="B4" s="239"/>
      <c r="C4" s="239"/>
      <c r="D4" s="239"/>
      <c r="E4" s="239"/>
      <c r="F4" s="239"/>
    </row>
    <row r="5" spans="1:18" ht="15.75" customHeight="1" x14ac:dyDescent="0.3">
      <c r="B5" s="239"/>
      <c r="C5" s="239"/>
      <c r="D5" s="239"/>
      <c r="E5" s="239"/>
      <c r="F5" s="239"/>
    </row>
    <row r="6" spans="1:18" ht="15.75" customHeight="1" x14ac:dyDescent="0.3">
      <c r="B6" s="239"/>
      <c r="C6" s="239"/>
      <c r="D6" s="239"/>
      <c r="E6" s="239"/>
      <c r="F6" s="239"/>
    </row>
    <row r="7" spans="1:18" ht="15.75" customHeight="1" x14ac:dyDescent="0.3">
      <c r="B7" s="239"/>
      <c r="C7" s="239"/>
      <c r="D7" s="239"/>
      <c r="E7" s="239"/>
      <c r="F7" s="239"/>
    </row>
    <row r="8" spans="1:18" ht="15.75" customHeight="1" x14ac:dyDescent="0.3">
      <c r="B8" s="239"/>
      <c r="C8" s="239"/>
      <c r="D8" s="239"/>
      <c r="E8" s="239"/>
      <c r="F8" s="239"/>
    </row>
    <row r="9" spans="1:18" ht="15.75" customHeight="1" x14ac:dyDescent="0.3">
      <c r="B9" s="239"/>
      <c r="C9" s="239"/>
      <c r="D9" s="239"/>
      <c r="E9" s="239"/>
      <c r="F9" s="239"/>
    </row>
    <row r="12" spans="1:18" x14ac:dyDescent="0.3">
      <c r="A12" s="420" t="s">
        <v>35</v>
      </c>
      <c r="B12" s="420"/>
      <c r="C12" s="420"/>
      <c r="D12" s="420"/>
      <c r="E12" s="420"/>
      <c r="F12" s="420"/>
      <c r="H12" s="420" t="s">
        <v>35</v>
      </c>
      <c r="I12" s="420"/>
      <c r="J12" s="420"/>
      <c r="K12" s="420"/>
      <c r="L12" s="420"/>
      <c r="M12" s="420"/>
      <c r="N12" s="420"/>
      <c r="O12" s="420"/>
      <c r="P12" s="420"/>
      <c r="Q12" s="420"/>
      <c r="R12" s="420"/>
    </row>
    <row r="13" spans="1:18" ht="31.2" x14ac:dyDescent="0.3">
      <c r="A13" s="174" t="s">
        <v>385</v>
      </c>
      <c r="B13" s="174" t="s">
        <v>36</v>
      </c>
      <c r="C13" s="174" t="s">
        <v>10</v>
      </c>
      <c r="D13" s="174" t="s">
        <v>11</v>
      </c>
      <c r="E13" s="174" t="s">
        <v>12</v>
      </c>
      <c r="F13" s="174" t="s">
        <v>37</v>
      </c>
      <c r="H13" s="170" t="s">
        <v>59</v>
      </c>
      <c r="I13" s="170" t="s">
        <v>229</v>
      </c>
      <c r="J13" s="170" t="s">
        <v>230</v>
      </c>
      <c r="K13" s="170" t="s">
        <v>229</v>
      </c>
      <c r="L13" s="170" t="s">
        <v>231</v>
      </c>
      <c r="M13" s="170" t="s">
        <v>229</v>
      </c>
      <c r="N13" s="170" t="s">
        <v>232</v>
      </c>
      <c r="O13" s="170" t="s">
        <v>229</v>
      </c>
      <c r="P13" s="170" t="s">
        <v>233</v>
      </c>
      <c r="Q13" s="170" t="s">
        <v>229</v>
      </c>
      <c r="R13" s="170" t="s">
        <v>234</v>
      </c>
    </row>
    <row r="14" spans="1:18" x14ac:dyDescent="0.3">
      <c r="A14" s="171" t="s">
        <v>55</v>
      </c>
      <c r="B14" s="172">
        <f>B24+B34+B44+B54+B64+B74+B84+B94+B104+B114+B124+B134</f>
        <v>0</v>
      </c>
      <c r="C14" s="172">
        <f t="shared" ref="C14:F14" si="0">C24+C34+C44+C54+C64+C74+C84+C94+C104+C114+C124+C134</f>
        <v>0</v>
      </c>
      <c r="D14" s="172">
        <f t="shared" si="0"/>
        <v>0</v>
      </c>
      <c r="E14" s="172">
        <f t="shared" si="0"/>
        <v>0</v>
      </c>
      <c r="F14" s="172">
        <f t="shared" si="0"/>
        <v>0</v>
      </c>
      <c r="H14" s="171" t="s">
        <v>55</v>
      </c>
      <c r="I14" s="172">
        <f>I24+I34+I44+I54+I64+I74+I84+I94+I104+I114+I124+I134</f>
        <v>0</v>
      </c>
      <c r="J14" s="172">
        <f t="shared" ref="J14:R14" si="1">J24+J34+J44+J54+J64+J74+J84+J94+J104+J114+J124+J134</f>
        <v>0</v>
      </c>
      <c r="K14" s="172">
        <f t="shared" si="1"/>
        <v>0</v>
      </c>
      <c r="L14" s="172">
        <f t="shared" si="1"/>
        <v>0</v>
      </c>
      <c r="M14" s="172">
        <f t="shared" si="1"/>
        <v>0</v>
      </c>
      <c r="N14" s="172">
        <f t="shared" si="1"/>
        <v>0</v>
      </c>
      <c r="O14" s="172">
        <f t="shared" si="1"/>
        <v>0</v>
      </c>
      <c r="P14" s="172">
        <f t="shared" si="1"/>
        <v>0</v>
      </c>
      <c r="Q14" s="172">
        <f t="shared" si="1"/>
        <v>0</v>
      </c>
      <c r="R14" s="172">
        <f t="shared" si="1"/>
        <v>0</v>
      </c>
    </row>
    <row r="15" spans="1:18" x14ac:dyDescent="0.3">
      <c r="A15" s="171" t="s">
        <v>38</v>
      </c>
      <c r="B15" s="172">
        <f t="shared" ref="B15:F16" si="2">B25+B35+B45+B55+B65+B75+B85+B95+B105+B115+B125+B135</f>
        <v>0</v>
      </c>
      <c r="C15" s="172">
        <f t="shared" si="2"/>
        <v>0</v>
      </c>
      <c r="D15" s="172">
        <f t="shared" si="2"/>
        <v>0</v>
      </c>
      <c r="E15" s="172">
        <f t="shared" si="2"/>
        <v>0</v>
      </c>
      <c r="F15" s="172">
        <f t="shared" si="2"/>
        <v>0</v>
      </c>
      <c r="H15" s="171" t="s">
        <v>38</v>
      </c>
      <c r="I15" s="172">
        <f>I55+I65+I75+I85+I95+I105+I115+I125+I135</f>
        <v>0</v>
      </c>
      <c r="J15" s="172">
        <f t="shared" ref="J15:R15" si="3">J55+J65+J75+J85+J95+J105+J115+J125+J135</f>
        <v>0</v>
      </c>
      <c r="K15" s="172">
        <f t="shared" si="3"/>
        <v>0</v>
      </c>
      <c r="L15" s="172">
        <f t="shared" si="3"/>
        <v>0</v>
      </c>
      <c r="M15" s="172">
        <f t="shared" si="3"/>
        <v>0</v>
      </c>
      <c r="N15" s="172">
        <f t="shared" si="3"/>
        <v>0</v>
      </c>
      <c r="O15" s="172">
        <f t="shared" si="3"/>
        <v>0</v>
      </c>
      <c r="P15" s="172">
        <f t="shared" si="3"/>
        <v>0</v>
      </c>
      <c r="Q15" s="172">
        <f t="shared" si="3"/>
        <v>0</v>
      </c>
      <c r="R15" s="172">
        <f t="shared" si="3"/>
        <v>0</v>
      </c>
    </row>
    <row r="16" spans="1:18" x14ac:dyDescent="0.3">
      <c r="A16" s="171" t="s">
        <v>228</v>
      </c>
      <c r="B16" s="172">
        <f t="shared" si="2"/>
        <v>0</v>
      </c>
      <c r="C16" s="172">
        <f t="shared" si="2"/>
        <v>0</v>
      </c>
      <c r="D16" s="172">
        <f t="shared" si="2"/>
        <v>0</v>
      </c>
      <c r="E16" s="172">
        <f t="shared" si="2"/>
        <v>0</v>
      </c>
      <c r="F16" s="172">
        <f t="shared" si="2"/>
        <v>0</v>
      </c>
      <c r="H16" s="171" t="s">
        <v>228</v>
      </c>
      <c r="I16" s="172">
        <f t="shared" ref="I16:R16" si="4">I56+I66+I76+I86+I96+I106+I116+I126+I136</f>
        <v>0</v>
      </c>
      <c r="J16" s="172">
        <f t="shared" si="4"/>
        <v>0</v>
      </c>
      <c r="K16" s="172">
        <f t="shared" si="4"/>
        <v>0</v>
      </c>
      <c r="L16" s="172">
        <f t="shared" si="4"/>
        <v>0</v>
      </c>
      <c r="M16" s="172">
        <f t="shared" si="4"/>
        <v>0</v>
      </c>
      <c r="N16" s="172">
        <f t="shared" si="4"/>
        <v>0</v>
      </c>
      <c r="O16" s="172">
        <f t="shared" si="4"/>
        <v>0</v>
      </c>
      <c r="P16" s="172">
        <f t="shared" si="4"/>
        <v>0</v>
      </c>
      <c r="Q16" s="172">
        <f t="shared" si="4"/>
        <v>0</v>
      </c>
      <c r="R16" s="172">
        <f t="shared" si="4"/>
        <v>0</v>
      </c>
    </row>
    <row r="17" spans="1:18" x14ac:dyDescent="0.3">
      <c r="A17" s="173" t="s">
        <v>56</v>
      </c>
      <c r="B17" s="172">
        <f>B14-B15</f>
        <v>0</v>
      </c>
      <c r="C17" s="172">
        <f t="shared" ref="C17:F17" si="5">C14-C15</f>
        <v>0</v>
      </c>
      <c r="D17" s="172">
        <f t="shared" si="5"/>
        <v>0</v>
      </c>
      <c r="E17" s="172">
        <f t="shared" si="5"/>
        <v>0</v>
      </c>
      <c r="F17" s="172">
        <f t="shared" si="5"/>
        <v>0</v>
      </c>
      <c r="H17" s="173" t="s">
        <v>56</v>
      </c>
      <c r="I17" s="172">
        <f>I14-I15</f>
        <v>0</v>
      </c>
      <c r="J17" s="172">
        <f t="shared" ref="J17:R17" si="6">J14-J15</f>
        <v>0</v>
      </c>
      <c r="K17" s="172">
        <f t="shared" si="6"/>
        <v>0</v>
      </c>
      <c r="L17" s="172">
        <f t="shared" si="6"/>
        <v>0</v>
      </c>
      <c r="M17" s="172">
        <f t="shared" si="6"/>
        <v>0</v>
      </c>
      <c r="N17" s="172">
        <f t="shared" si="6"/>
        <v>0</v>
      </c>
      <c r="O17" s="172">
        <f t="shared" si="6"/>
        <v>0</v>
      </c>
      <c r="P17" s="172">
        <f t="shared" si="6"/>
        <v>0</v>
      </c>
      <c r="Q17" s="172">
        <f t="shared" si="6"/>
        <v>0</v>
      </c>
      <c r="R17" s="172">
        <f t="shared" si="6"/>
        <v>0</v>
      </c>
    </row>
    <row r="18" spans="1:18" x14ac:dyDescent="0.3">
      <c r="A18" s="173" t="s">
        <v>58</v>
      </c>
      <c r="B18" s="172">
        <f>B14-B16</f>
        <v>0</v>
      </c>
      <c r="C18" s="172">
        <f t="shared" ref="C18:F18" si="7">C14-C16</f>
        <v>0</v>
      </c>
      <c r="D18" s="172">
        <f t="shared" si="7"/>
        <v>0</v>
      </c>
      <c r="E18" s="172">
        <f t="shared" si="7"/>
        <v>0</v>
      </c>
      <c r="F18" s="172">
        <f t="shared" si="7"/>
        <v>0</v>
      </c>
      <c r="H18" s="173" t="s">
        <v>58</v>
      </c>
      <c r="I18" s="172">
        <f>I14-I16</f>
        <v>0</v>
      </c>
      <c r="J18" s="172">
        <f t="shared" ref="J18:R18" si="8">J14-J16</f>
        <v>0</v>
      </c>
      <c r="K18" s="172">
        <f t="shared" si="8"/>
        <v>0</v>
      </c>
      <c r="L18" s="172">
        <f t="shared" si="8"/>
        <v>0</v>
      </c>
      <c r="M18" s="172">
        <f t="shared" si="8"/>
        <v>0</v>
      </c>
      <c r="N18" s="172">
        <f t="shared" si="8"/>
        <v>0</v>
      </c>
      <c r="O18" s="172">
        <f t="shared" si="8"/>
        <v>0</v>
      </c>
      <c r="P18" s="172">
        <f t="shared" si="8"/>
        <v>0</v>
      </c>
      <c r="Q18" s="172">
        <f t="shared" si="8"/>
        <v>0</v>
      </c>
      <c r="R18" s="172">
        <f t="shared" si="8"/>
        <v>0</v>
      </c>
    </row>
    <row r="19" spans="1:18" x14ac:dyDescent="0.3">
      <c r="A19" s="173" t="s">
        <v>57</v>
      </c>
      <c r="B19" s="172">
        <f>B15-B16</f>
        <v>0</v>
      </c>
      <c r="C19" s="172">
        <f t="shared" ref="C19:F19" si="9">C15-C16</f>
        <v>0</v>
      </c>
      <c r="D19" s="172">
        <f t="shared" si="9"/>
        <v>0</v>
      </c>
      <c r="E19" s="172">
        <f t="shared" si="9"/>
        <v>0</v>
      </c>
      <c r="F19" s="172">
        <f t="shared" si="9"/>
        <v>0</v>
      </c>
      <c r="H19" s="173" t="s">
        <v>57</v>
      </c>
      <c r="I19" s="172">
        <f>I15-I16</f>
        <v>0</v>
      </c>
      <c r="J19" s="172">
        <f t="shared" ref="J19:R19" si="10">J15-J16</f>
        <v>0</v>
      </c>
      <c r="K19" s="172">
        <f t="shared" si="10"/>
        <v>0</v>
      </c>
      <c r="L19" s="172">
        <f t="shared" si="10"/>
        <v>0</v>
      </c>
      <c r="M19" s="172">
        <f t="shared" si="10"/>
        <v>0</v>
      </c>
      <c r="N19" s="172">
        <f t="shared" si="10"/>
        <v>0</v>
      </c>
      <c r="O19" s="172">
        <f t="shared" si="10"/>
        <v>0</v>
      </c>
      <c r="P19" s="172">
        <f t="shared" si="10"/>
        <v>0</v>
      </c>
      <c r="Q19" s="172">
        <f t="shared" si="10"/>
        <v>0</v>
      </c>
      <c r="R19" s="172">
        <f t="shared" si="10"/>
        <v>0</v>
      </c>
    </row>
    <row r="20" spans="1:18" x14ac:dyDescent="0.3">
      <c r="A20" s="28"/>
      <c r="B20" s="29"/>
      <c r="C20" s="29"/>
      <c r="D20" s="29"/>
      <c r="E20" s="29"/>
      <c r="F20" s="29"/>
      <c r="H20" s="28"/>
      <c r="I20" s="29"/>
      <c r="J20" s="29"/>
      <c r="K20" s="29"/>
      <c r="L20" s="29"/>
      <c r="M20" s="29"/>
      <c r="N20" s="29"/>
      <c r="O20" s="29"/>
      <c r="P20" s="29"/>
      <c r="Q20" s="29"/>
      <c r="R20" s="29"/>
    </row>
    <row r="21" spans="1:18" x14ac:dyDescent="0.3">
      <c r="A21" s="28"/>
      <c r="B21" s="29"/>
      <c r="C21" s="29"/>
      <c r="D21" s="29"/>
      <c r="E21" s="29"/>
      <c r="F21" s="29"/>
      <c r="H21" s="28"/>
      <c r="I21" s="29"/>
      <c r="J21" s="29"/>
      <c r="K21" s="29"/>
      <c r="L21" s="29"/>
      <c r="M21" s="29"/>
      <c r="N21" s="29"/>
      <c r="O21" s="29"/>
      <c r="P21" s="29"/>
      <c r="Q21" s="29"/>
      <c r="R21" s="29"/>
    </row>
    <row r="22" spans="1:18" x14ac:dyDescent="0.3">
      <c r="A22" s="420">
        <v>43191</v>
      </c>
      <c r="B22" s="420"/>
      <c r="C22" s="420"/>
      <c r="D22" s="420"/>
      <c r="E22" s="420"/>
      <c r="F22" s="420"/>
      <c r="H22" s="420">
        <v>43191</v>
      </c>
      <c r="I22" s="420"/>
      <c r="J22" s="420"/>
      <c r="K22" s="420"/>
      <c r="L22" s="420"/>
      <c r="M22" s="420"/>
      <c r="N22" s="420"/>
      <c r="O22" s="420"/>
      <c r="P22" s="420"/>
      <c r="Q22" s="420"/>
      <c r="R22" s="420"/>
    </row>
    <row r="23" spans="1:18" ht="46.8" x14ac:dyDescent="0.3">
      <c r="A23" s="174" t="s">
        <v>39</v>
      </c>
      <c r="B23" s="174" t="s">
        <v>36</v>
      </c>
      <c r="C23" s="174" t="s">
        <v>10</v>
      </c>
      <c r="D23" s="174" t="s">
        <v>11</v>
      </c>
      <c r="E23" s="174" t="s">
        <v>12</v>
      </c>
      <c r="F23" s="174" t="s">
        <v>37</v>
      </c>
      <c r="H23" s="174" t="s">
        <v>39</v>
      </c>
      <c r="I23" s="174" t="s">
        <v>235</v>
      </c>
      <c r="J23" s="174" t="s">
        <v>230</v>
      </c>
      <c r="K23" s="174" t="s">
        <v>236</v>
      </c>
      <c r="L23" s="174" t="s">
        <v>231</v>
      </c>
      <c r="M23" s="174" t="s">
        <v>237</v>
      </c>
      <c r="N23" s="174" t="s">
        <v>232</v>
      </c>
      <c r="O23" s="174" t="s">
        <v>238</v>
      </c>
      <c r="P23" s="174" t="s">
        <v>233</v>
      </c>
      <c r="Q23" s="174" t="s">
        <v>239</v>
      </c>
      <c r="R23" s="174" t="s">
        <v>234</v>
      </c>
    </row>
    <row r="24" spans="1:18" x14ac:dyDescent="0.3">
      <c r="A24" s="171" t="s">
        <v>55</v>
      </c>
      <c r="B24" s="172">
        <f>'Outward Details'!B260</f>
        <v>0</v>
      </c>
      <c r="C24" s="172">
        <f>'Outward Details'!C260</f>
        <v>0</v>
      </c>
      <c r="D24" s="172">
        <f>'Outward Details'!D260</f>
        <v>0</v>
      </c>
      <c r="E24" s="172">
        <f>'Outward Details'!E260</f>
        <v>0</v>
      </c>
      <c r="F24" s="172">
        <f>'Outward Details'!F260</f>
        <v>0</v>
      </c>
      <c r="H24" s="171" t="s">
        <v>55</v>
      </c>
      <c r="I24" s="65"/>
      <c r="J24" s="172">
        <f>B24-I24</f>
        <v>0</v>
      </c>
      <c r="K24" s="65"/>
      <c r="L24" s="172">
        <f>C24-K24</f>
        <v>0</v>
      </c>
      <c r="M24" s="65"/>
      <c r="N24" s="172">
        <f>D24-M24</f>
        <v>0</v>
      </c>
      <c r="O24" s="65"/>
      <c r="P24" s="172">
        <f>E24-O24</f>
        <v>0</v>
      </c>
      <c r="Q24" s="65"/>
      <c r="R24" s="172">
        <f>F24-Q24</f>
        <v>0</v>
      </c>
    </row>
    <row r="25" spans="1:18" x14ac:dyDescent="0.3">
      <c r="A25" s="171" t="s">
        <v>38</v>
      </c>
      <c r="B25" s="172">
        <f>'GSTR1 Details'!B24</f>
        <v>0</v>
      </c>
      <c r="C25" s="172">
        <f>'GSTR1 Details'!C24</f>
        <v>0</v>
      </c>
      <c r="D25" s="172">
        <f>'GSTR1 Details'!D24</f>
        <v>0</v>
      </c>
      <c r="E25" s="172">
        <f>'GSTR1 Details'!E24</f>
        <v>0</v>
      </c>
      <c r="F25" s="172">
        <f>'GSTR1 Details'!F24</f>
        <v>0</v>
      </c>
      <c r="H25" s="171" t="s">
        <v>38</v>
      </c>
      <c r="I25" s="65"/>
      <c r="J25" s="172">
        <f t="shared" ref="J25:J26" si="11">B25-I25</f>
        <v>0</v>
      </c>
      <c r="K25" s="65"/>
      <c r="L25" s="172">
        <f t="shared" ref="L25:L26" si="12">C25-K25</f>
        <v>0</v>
      </c>
      <c r="M25" s="65"/>
      <c r="N25" s="172">
        <f t="shared" ref="N25:N26" si="13">D25-M25</f>
        <v>0</v>
      </c>
      <c r="O25" s="65"/>
      <c r="P25" s="172">
        <f t="shared" ref="P25:P26" si="14">E25-O25</f>
        <v>0</v>
      </c>
      <c r="Q25" s="65"/>
      <c r="R25" s="172">
        <f t="shared" ref="R25:R26" si="15">F25-Q25</f>
        <v>0</v>
      </c>
    </row>
    <row r="26" spans="1:18" x14ac:dyDescent="0.3">
      <c r="A26" s="171" t="s">
        <v>228</v>
      </c>
      <c r="B26" s="172">
        <f>'GSTR 3B Details'!B19-'GSTR 3B Details'!B17</f>
        <v>0</v>
      </c>
      <c r="C26" s="172">
        <f>'GSTR 3B Details'!C19-'GSTR 3B Details'!C17</f>
        <v>0</v>
      </c>
      <c r="D26" s="172">
        <f>'GSTR 3B Details'!D19-'GSTR 3B Details'!D17</f>
        <v>0</v>
      </c>
      <c r="E26" s="172">
        <f>'GSTR 3B Details'!E19-'GSTR 3B Details'!E17</f>
        <v>0</v>
      </c>
      <c r="F26" s="172">
        <f>'GSTR 3B Details'!F19-'GSTR 3B Details'!F17</f>
        <v>0</v>
      </c>
      <c r="H26" s="171" t="s">
        <v>228</v>
      </c>
      <c r="I26" s="65"/>
      <c r="J26" s="172">
        <f t="shared" si="11"/>
        <v>0</v>
      </c>
      <c r="K26" s="65"/>
      <c r="L26" s="172">
        <f t="shared" si="12"/>
        <v>0</v>
      </c>
      <c r="M26" s="65"/>
      <c r="N26" s="172">
        <f t="shared" si="13"/>
        <v>0</v>
      </c>
      <c r="O26" s="65"/>
      <c r="P26" s="172">
        <f t="shared" si="14"/>
        <v>0</v>
      </c>
      <c r="Q26" s="65"/>
      <c r="R26" s="172">
        <f t="shared" si="15"/>
        <v>0</v>
      </c>
    </row>
    <row r="27" spans="1:18" x14ac:dyDescent="0.3">
      <c r="A27" s="173" t="s">
        <v>56</v>
      </c>
      <c r="B27" s="172">
        <f>B24-B25</f>
        <v>0</v>
      </c>
      <c r="C27" s="172">
        <f t="shared" ref="C27:F27" si="16">C24-C25</f>
        <v>0</v>
      </c>
      <c r="D27" s="172">
        <f t="shared" si="16"/>
        <v>0</v>
      </c>
      <c r="E27" s="172">
        <f t="shared" si="16"/>
        <v>0</v>
      </c>
      <c r="F27" s="172">
        <f t="shared" si="16"/>
        <v>0</v>
      </c>
      <c r="H27" s="173" t="s">
        <v>56</v>
      </c>
      <c r="I27" s="172">
        <f>I24-I25</f>
        <v>0</v>
      </c>
      <c r="J27" s="172">
        <f t="shared" ref="J27:R27" si="17">J24-J25</f>
        <v>0</v>
      </c>
      <c r="K27" s="172">
        <f t="shared" si="17"/>
        <v>0</v>
      </c>
      <c r="L27" s="172">
        <f t="shared" si="17"/>
        <v>0</v>
      </c>
      <c r="M27" s="172">
        <f t="shared" si="17"/>
        <v>0</v>
      </c>
      <c r="N27" s="172">
        <f t="shared" si="17"/>
        <v>0</v>
      </c>
      <c r="O27" s="172">
        <f t="shared" si="17"/>
        <v>0</v>
      </c>
      <c r="P27" s="172">
        <f t="shared" si="17"/>
        <v>0</v>
      </c>
      <c r="Q27" s="172">
        <f t="shared" si="17"/>
        <v>0</v>
      </c>
      <c r="R27" s="172">
        <f t="shared" si="17"/>
        <v>0</v>
      </c>
    </row>
    <row r="28" spans="1:18" x14ac:dyDescent="0.3">
      <c r="A28" s="173" t="s">
        <v>58</v>
      </c>
      <c r="B28" s="172">
        <f>B24-B26</f>
        <v>0</v>
      </c>
      <c r="C28" s="172">
        <f t="shared" ref="C28:F28" si="18">C24-C26</f>
        <v>0</v>
      </c>
      <c r="D28" s="172">
        <f t="shared" si="18"/>
        <v>0</v>
      </c>
      <c r="E28" s="172">
        <f t="shared" si="18"/>
        <v>0</v>
      </c>
      <c r="F28" s="172">
        <f t="shared" si="18"/>
        <v>0</v>
      </c>
      <c r="H28" s="173" t="s">
        <v>58</v>
      </c>
      <c r="I28" s="172">
        <f>I24-I26</f>
        <v>0</v>
      </c>
      <c r="J28" s="172">
        <f t="shared" ref="J28:R28" si="19">J24-J26</f>
        <v>0</v>
      </c>
      <c r="K28" s="172">
        <f t="shared" si="19"/>
        <v>0</v>
      </c>
      <c r="L28" s="172">
        <f t="shared" si="19"/>
        <v>0</v>
      </c>
      <c r="M28" s="172">
        <f t="shared" si="19"/>
        <v>0</v>
      </c>
      <c r="N28" s="172">
        <f t="shared" si="19"/>
        <v>0</v>
      </c>
      <c r="O28" s="172">
        <f t="shared" si="19"/>
        <v>0</v>
      </c>
      <c r="P28" s="172">
        <f t="shared" si="19"/>
        <v>0</v>
      </c>
      <c r="Q28" s="172">
        <f t="shared" si="19"/>
        <v>0</v>
      </c>
      <c r="R28" s="172">
        <f t="shared" si="19"/>
        <v>0</v>
      </c>
    </row>
    <row r="29" spans="1:18" x14ac:dyDescent="0.3">
      <c r="A29" s="173" t="s">
        <v>57</v>
      </c>
      <c r="B29" s="172">
        <f>B25-B26</f>
        <v>0</v>
      </c>
      <c r="C29" s="172">
        <f t="shared" ref="C29:F29" si="20">C25-C26</f>
        <v>0</v>
      </c>
      <c r="D29" s="172">
        <f t="shared" si="20"/>
        <v>0</v>
      </c>
      <c r="E29" s="172">
        <f t="shared" si="20"/>
        <v>0</v>
      </c>
      <c r="F29" s="172">
        <f t="shared" si="20"/>
        <v>0</v>
      </c>
      <c r="H29" s="173" t="s">
        <v>57</v>
      </c>
      <c r="I29" s="172">
        <f>I25-I26</f>
        <v>0</v>
      </c>
      <c r="J29" s="172">
        <f t="shared" ref="J29:R29" si="21">J25-J26</f>
        <v>0</v>
      </c>
      <c r="K29" s="172">
        <f t="shared" si="21"/>
        <v>0</v>
      </c>
      <c r="L29" s="172">
        <f t="shared" si="21"/>
        <v>0</v>
      </c>
      <c r="M29" s="172">
        <f t="shared" si="21"/>
        <v>0</v>
      </c>
      <c r="N29" s="172">
        <f t="shared" si="21"/>
        <v>0</v>
      </c>
      <c r="O29" s="172">
        <f t="shared" si="21"/>
        <v>0</v>
      </c>
      <c r="P29" s="172">
        <f t="shared" si="21"/>
        <v>0</v>
      </c>
      <c r="Q29" s="172">
        <f t="shared" si="21"/>
        <v>0</v>
      </c>
      <c r="R29" s="172">
        <f t="shared" si="21"/>
        <v>0</v>
      </c>
    </row>
    <row r="30" spans="1:18" x14ac:dyDescent="0.3">
      <c r="A30" s="28"/>
      <c r="B30" s="29"/>
      <c r="C30" s="29"/>
      <c r="D30" s="29"/>
      <c r="E30" s="29"/>
      <c r="F30" s="29"/>
      <c r="H30" s="28"/>
      <c r="I30" s="29"/>
      <c r="J30" s="29"/>
      <c r="K30" s="29"/>
      <c r="L30" s="29"/>
      <c r="M30" s="29"/>
      <c r="N30" s="29"/>
      <c r="O30" s="29"/>
      <c r="P30" s="29"/>
      <c r="Q30" s="29"/>
      <c r="R30" s="29"/>
    </row>
    <row r="31" spans="1:18" x14ac:dyDescent="0.3">
      <c r="A31" s="28"/>
      <c r="B31" s="29"/>
      <c r="C31" s="29"/>
      <c r="D31" s="29"/>
      <c r="E31" s="29"/>
      <c r="F31" s="29"/>
      <c r="H31" s="28"/>
      <c r="I31" s="29"/>
      <c r="J31" s="29"/>
      <c r="K31" s="29"/>
      <c r="L31" s="29"/>
      <c r="M31" s="29"/>
      <c r="N31" s="29"/>
      <c r="O31" s="29"/>
      <c r="P31" s="29"/>
      <c r="Q31" s="29"/>
      <c r="R31" s="29"/>
    </row>
    <row r="32" spans="1:18" x14ac:dyDescent="0.3">
      <c r="A32" s="420">
        <v>43221</v>
      </c>
      <c r="B32" s="420"/>
      <c r="C32" s="420"/>
      <c r="D32" s="420"/>
      <c r="E32" s="420"/>
      <c r="F32" s="420"/>
      <c r="H32" s="420">
        <v>43221</v>
      </c>
      <c r="I32" s="420"/>
      <c r="J32" s="420"/>
      <c r="K32" s="420"/>
      <c r="L32" s="420"/>
      <c r="M32" s="420"/>
      <c r="N32" s="420"/>
      <c r="O32" s="420"/>
      <c r="P32" s="420"/>
      <c r="Q32" s="420"/>
      <c r="R32" s="420"/>
    </row>
    <row r="33" spans="1:18" ht="46.8" x14ac:dyDescent="0.3">
      <c r="A33" s="174" t="s">
        <v>39</v>
      </c>
      <c r="B33" s="174" t="s">
        <v>36</v>
      </c>
      <c r="C33" s="174" t="s">
        <v>10</v>
      </c>
      <c r="D33" s="174" t="s">
        <v>11</v>
      </c>
      <c r="E33" s="174" t="s">
        <v>12</v>
      </c>
      <c r="F33" s="174" t="s">
        <v>37</v>
      </c>
      <c r="H33" s="174" t="s">
        <v>39</v>
      </c>
      <c r="I33" s="174" t="s">
        <v>235</v>
      </c>
      <c r="J33" s="174" t="s">
        <v>230</v>
      </c>
      <c r="K33" s="174" t="s">
        <v>236</v>
      </c>
      <c r="L33" s="174" t="s">
        <v>231</v>
      </c>
      <c r="M33" s="174" t="s">
        <v>237</v>
      </c>
      <c r="N33" s="174" t="s">
        <v>232</v>
      </c>
      <c r="O33" s="174" t="s">
        <v>238</v>
      </c>
      <c r="P33" s="174" t="s">
        <v>233</v>
      </c>
      <c r="Q33" s="174" t="s">
        <v>239</v>
      </c>
      <c r="R33" s="174" t="s">
        <v>234</v>
      </c>
    </row>
    <row r="34" spans="1:18" x14ac:dyDescent="0.3">
      <c r="A34" s="171" t="s">
        <v>55</v>
      </c>
      <c r="B34" s="172">
        <f>'Outward Details'!B261</f>
        <v>0</v>
      </c>
      <c r="C34" s="172">
        <f>'Outward Details'!C261</f>
        <v>0</v>
      </c>
      <c r="D34" s="172">
        <f>'Outward Details'!D261</f>
        <v>0</v>
      </c>
      <c r="E34" s="172">
        <f>'Outward Details'!E261</f>
        <v>0</v>
      </c>
      <c r="F34" s="172">
        <f>'Outward Details'!F261</f>
        <v>0</v>
      </c>
      <c r="H34" s="171" t="s">
        <v>55</v>
      </c>
      <c r="I34" s="65"/>
      <c r="J34" s="172">
        <f>B34-I34</f>
        <v>0</v>
      </c>
      <c r="K34" s="65"/>
      <c r="L34" s="172">
        <f>C34-K34</f>
        <v>0</v>
      </c>
      <c r="M34" s="65"/>
      <c r="N34" s="172">
        <f>D34-M34</f>
        <v>0</v>
      </c>
      <c r="O34" s="65"/>
      <c r="P34" s="172">
        <f>E34-O34</f>
        <v>0</v>
      </c>
      <c r="Q34" s="65"/>
      <c r="R34" s="172">
        <f>F34-Q34</f>
        <v>0</v>
      </c>
    </row>
    <row r="35" spans="1:18" x14ac:dyDescent="0.3">
      <c r="A35" s="171" t="s">
        <v>38</v>
      </c>
      <c r="B35" s="172">
        <f>'GSTR1 Details'!B50</f>
        <v>0</v>
      </c>
      <c r="C35" s="172">
        <f>'GSTR1 Details'!C50</f>
        <v>0</v>
      </c>
      <c r="D35" s="172">
        <f>'GSTR1 Details'!D50</f>
        <v>0</v>
      </c>
      <c r="E35" s="172">
        <f>'GSTR1 Details'!E50</f>
        <v>0</v>
      </c>
      <c r="F35" s="172">
        <f>'GSTR1 Details'!F50</f>
        <v>0</v>
      </c>
      <c r="H35" s="171" t="s">
        <v>38</v>
      </c>
      <c r="I35" s="65"/>
      <c r="J35" s="172">
        <f t="shared" ref="J35:J36" si="22">B35-I35</f>
        <v>0</v>
      </c>
      <c r="K35" s="65"/>
      <c r="L35" s="172">
        <f t="shared" ref="L35:L36" si="23">C35-K35</f>
        <v>0</v>
      </c>
      <c r="M35" s="65"/>
      <c r="N35" s="172">
        <f t="shared" ref="N35:N36" si="24">D35-M35</f>
        <v>0</v>
      </c>
      <c r="O35" s="65"/>
      <c r="P35" s="172">
        <f t="shared" ref="P35:P36" si="25">E35-O35</f>
        <v>0</v>
      </c>
      <c r="Q35" s="65"/>
      <c r="R35" s="172">
        <f t="shared" ref="R35:R36" si="26">F35-Q35</f>
        <v>0</v>
      </c>
    </row>
    <row r="36" spans="1:18" x14ac:dyDescent="0.3">
      <c r="A36" s="171" t="s">
        <v>228</v>
      </c>
      <c r="B36" s="172">
        <f>'GSTR 3B Details'!B44-'GSTR 3B Details'!B42</f>
        <v>0</v>
      </c>
      <c r="C36" s="172">
        <f>'GSTR 3B Details'!C44-'GSTR 3B Details'!C42</f>
        <v>0</v>
      </c>
      <c r="D36" s="172">
        <f>'GSTR 3B Details'!D44-'GSTR 3B Details'!D42</f>
        <v>0</v>
      </c>
      <c r="E36" s="172">
        <f>'GSTR 3B Details'!E44-'GSTR 3B Details'!E42</f>
        <v>0</v>
      </c>
      <c r="F36" s="172">
        <f>'GSTR 3B Details'!F44-'GSTR 3B Details'!F42</f>
        <v>0</v>
      </c>
      <c r="H36" s="171" t="s">
        <v>228</v>
      </c>
      <c r="I36" s="65"/>
      <c r="J36" s="172">
        <f t="shared" si="22"/>
        <v>0</v>
      </c>
      <c r="K36" s="65"/>
      <c r="L36" s="172">
        <f t="shared" si="23"/>
        <v>0</v>
      </c>
      <c r="M36" s="65"/>
      <c r="N36" s="172">
        <f t="shared" si="24"/>
        <v>0</v>
      </c>
      <c r="O36" s="65"/>
      <c r="P36" s="172">
        <f t="shared" si="25"/>
        <v>0</v>
      </c>
      <c r="Q36" s="65"/>
      <c r="R36" s="172">
        <f t="shared" si="26"/>
        <v>0</v>
      </c>
    </row>
    <row r="37" spans="1:18" x14ac:dyDescent="0.3">
      <c r="A37" s="173" t="s">
        <v>56</v>
      </c>
      <c r="B37" s="172">
        <f>B34-B35</f>
        <v>0</v>
      </c>
      <c r="C37" s="172">
        <f t="shared" ref="C37:F37" si="27">C34-C35</f>
        <v>0</v>
      </c>
      <c r="D37" s="172">
        <f t="shared" si="27"/>
        <v>0</v>
      </c>
      <c r="E37" s="172">
        <f t="shared" si="27"/>
        <v>0</v>
      </c>
      <c r="F37" s="172">
        <f t="shared" si="27"/>
        <v>0</v>
      </c>
      <c r="H37" s="173" t="s">
        <v>56</v>
      </c>
      <c r="I37" s="172">
        <f>I34-I35</f>
        <v>0</v>
      </c>
      <c r="J37" s="172">
        <f t="shared" ref="J37:R37" si="28">J34-J35</f>
        <v>0</v>
      </c>
      <c r="K37" s="172">
        <f t="shared" si="28"/>
        <v>0</v>
      </c>
      <c r="L37" s="172">
        <f t="shared" si="28"/>
        <v>0</v>
      </c>
      <c r="M37" s="172">
        <f t="shared" si="28"/>
        <v>0</v>
      </c>
      <c r="N37" s="172">
        <f t="shared" si="28"/>
        <v>0</v>
      </c>
      <c r="O37" s="172">
        <f t="shared" si="28"/>
        <v>0</v>
      </c>
      <c r="P37" s="172">
        <f t="shared" si="28"/>
        <v>0</v>
      </c>
      <c r="Q37" s="172">
        <f t="shared" si="28"/>
        <v>0</v>
      </c>
      <c r="R37" s="172">
        <f t="shared" si="28"/>
        <v>0</v>
      </c>
    </row>
    <row r="38" spans="1:18" x14ac:dyDescent="0.3">
      <c r="A38" s="173" t="s">
        <v>58</v>
      </c>
      <c r="B38" s="172">
        <f>B34-B36</f>
        <v>0</v>
      </c>
      <c r="C38" s="172">
        <f t="shared" ref="C38:F38" si="29">C34-C36</f>
        <v>0</v>
      </c>
      <c r="D38" s="172">
        <f t="shared" si="29"/>
        <v>0</v>
      </c>
      <c r="E38" s="172">
        <f t="shared" si="29"/>
        <v>0</v>
      </c>
      <c r="F38" s="172">
        <f t="shared" si="29"/>
        <v>0</v>
      </c>
      <c r="H38" s="173" t="s">
        <v>58</v>
      </c>
      <c r="I38" s="172">
        <f>I34-I36</f>
        <v>0</v>
      </c>
      <c r="J38" s="172">
        <f t="shared" ref="J38:R38" si="30">J34-J36</f>
        <v>0</v>
      </c>
      <c r="K38" s="172">
        <f t="shared" si="30"/>
        <v>0</v>
      </c>
      <c r="L38" s="172">
        <f t="shared" si="30"/>
        <v>0</v>
      </c>
      <c r="M38" s="172">
        <f t="shared" si="30"/>
        <v>0</v>
      </c>
      <c r="N38" s="172">
        <f t="shared" si="30"/>
        <v>0</v>
      </c>
      <c r="O38" s="172">
        <f t="shared" si="30"/>
        <v>0</v>
      </c>
      <c r="P38" s="172">
        <f t="shared" si="30"/>
        <v>0</v>
      </c>
      <c r="Q38" s="172">
        <f t="shared" si="30"/>
        <v>0</v>
      </c>
      <c r="R38" s="172">
        <f t="shared" si="30"/>
        <v>0</v>
      </c>
    </row>
    <row r="39" spans="1:18" x14ac:dyDescent="0.3">
      <c r="A39" s="173" t="s">
        <v>57</v>
      </c>
      <c r="B39" s="172">
        <f>B35-B36</f>
        <v>0</v>
      </c>
      <c r="C39" s="172">
        <f t="shared" ref="C39:F39" si="31">C35-C36</f>
        <v>0</v>
      </c>
      <c r="D39" s="172">
        <f t="shared" si="31"/>
        <v>0</v>
      </c>
      <c r="E39" s="172">
        <f t="shared" si="31"/>
        <v>0</v>
      </c>
      <c r="F39" s="172">
        <f t="shared" si="31"/>
        <v>0</v>
      </c>
      <c r="H39" s="173" t="s">
        <v>57</v>
      </c>
      <c r="I39" s="172">
        <f>I35-I36</f>
        <v>0</v>
      </c>
      <c r="J39" s="172">
        <f t="shared" ref="J39:R39" si="32">J35-J36</f>
        <v>0</v>
      </c>
      <c r="K39" s="172">
        <f t="shared" si="32"/>
        <v>0</v>
      </c>
      <c r="L39" s="172">
        <f t="shared" si="32"/>
        <v>0</v>
      </c>
      <c r="M39" s="172">
        <f t="shared" si="32"/>
        <v>0</v>
      </c>
      <c r="N39" s="172">
        <f t="shared" si="32"/>
        <v>0</v>
      </c>
      <c r="O39" s="172">
        <f t="shared" si="32"/>
        <v>0</v>
      </c>
      <c r="P39" s="172">
        <f t="shared" si="32"/>
        <v>0</v>
      </c>
      <c r="Q39" s="172">
        <f t="shared" si="32"/>
        <v>0</v>
      </c>
      <c r="R39" s="172">
        <f t="shared" si="32"/>
        <v>0</v>
      </c>
    </row>
    <row r="40" spans="1:18" x14ac:dyDescent="0.3">
      <c r="A40" s="28"/>
      <c r="B40" s="29"/>
      <c r="C40" s="29"/>
      <c r="D40" s="29"/>
      <c r="E40" s="29"/>
      <c r="F40" s="29"/>
      <c r="H40" s="28"/>
      <c r="I40" s="29"/>
      <c r="J40" s="29"/>
      <c r="K40" s="29"/>
      <c r="L40" s="29"/>
      <c r="M40" s="29"/>
      <c r="N40" s="29"/>
      <c r="O40" s="29"/>
      <c r="P40" s="29"/>
      <c r="Q40" s="29"/>
      <c r="R40" s="29"/>
    </row>
    <row r="41" spans="1:18" x14ac:dyDescent="0.3">
      <c r="A41" s="28"/>
      <c r="B41" s="29"/>
      <c r="C41" s="29"/>
      <c r="D41" s="29"/>
      <c r="E41" s="29"/>
      <c r="F41" s="29"/>
      <c r="H41" s="28"/>
      <c r="I41" s="29"/>
      <c r="J41" s="29"/>
      <c r="K41" s="29"/>
      <c r="L41" s="29"/>
      <c r="M41" s="29"/>
      <c r="N41" s="29"/>
      <c r="O41" s="29"/>
      <c r="P41" s="29"/>
      <c r="Q41" s="29"/>
      <c r="R41" s="29"/>
    </row>
    <row r="42" spans="1:18" x14ac:dyDescent="0.3">
      <c r="A42" s="420">
        <v>43252</v>
      </c>
      <c r="B42" s="420"/>
      <c r="C42" s="420"/>
      <c r="D42" s="420"/>
      <c r="E42" s="420"/>
      <c r="F42" s="420"/>
      <c r="H42" s="420">
        <v>43252</v>
      </c>
      <c r="I42" s="420"/>
      <c r="J42" s="420"/>
      <c r="K42" s="420"/>
      <c r="L42" s="420"/>
      <c r="M42" s="420"/>
      <c r="N42" s="420"/>
      <c r="O42" s="420"/>
      <c r="P42" s="420"/>
      <c r="Q42" s="420"/>
      <c r="R42" s="420"/>
    </row>
    <row r="43" spans="1:18" ht="46.8" x14ac:dyDescent="0.3">
      <c r="A43" s="174" t="s">
        <v>39</v>
      </c>
      <c r="B43" s="174" t="s">
        <v>36</v>
      </c>
      <c r="C43" s="174" t="s">
        <v>10</v>
      </c>
      <c r="D43" s="174" t="s">
        <v>11</v>
      </c>
      <c r="E43" s="174" t="s">
        <v>12</v>
      </c>
      <c r="F43" s="174" t="s">
        <v>37</v>
      </c>
      <c r="H43" s="174" t="s">
        <v>39</v>
      </c>
      <c r="I43" s="174" t="s">
        <v>235</v>
      </c>
      <c r="J43" s="174" t="s">
        <v>230</v>
      </c>
      <c r="K43" s="174" t="s">
        <v>236</v>
      </c>
      <c r="L43" s="174" t="s">
        <v>231</v>
      </c>
      <c r="M43" s="174" t="s">
        <v>237</v>
      </c>
      <c r="N43" s="174" t="s">
        <v>232</v>
      </c>
      <c r="O43" s="174" t="s">
        <v>238</v>
      </c>
      <c r="P43" s="174" t="s">
        <v>233</v>
      </c>
      <c r="Q43" s="174" t="s">
        <v>239</v>
      </c>
      <c r="R43" s="174" t="s">
        <v>234</v>
      </c>
    </row>
    <row r="44" spans="1:18" x14ac:dyDescent="0.3">
      <c r="A44" s="171" t="s">
        <v>55</v>
      </c>
      <c r="B44" s="172">
        <f>'Outward Details'!B262</f>
        <v>0</v>
      </c>
      <c r="C44" s="172">
        <f>'Outward Details'!C262</f>
        <v>0</v>
      </c>
      <c r="D44" s="172">
        <f>'Outward Details'!D262</f>
        <v>0</v>
      </c>
      <c r="E44" s="172">
        <f>'Outward Details'!E262</f>
        <v>0</v>
      </c>
      <c r="F44" s="172">
        <f>'Outward Details'!F262</f>
        <v>0</v>
      </c>
      <c r="H44" s="171" t="s">
        <v>55</v>
      </c>
      <c r="I44" s="65"/>
      <c r="J44" s="172">
        <f>B44-I44</f>
        <v>0</v>
      </c>
      <c r="K44" s="65"/>
      <c r="L44" s="172">
        <f>C44-K44</f>
        <v>0</v>
      </c>
      <c r="M44" s="65"/>
      <c r="N44" s="172">
        <f>D44-M44</f>
        <v>0</v>
      </c>
      <c r="O44" s="65"/>
      <c r="P44" s="172">
        <f>E44-O44</f>
        <v>0</v>
      </c>
      <c r="Q44" s="65"/>
      <c r="R44" s="172">
        <f>F44-Q44</f>
        <v>0</v>
      </c>
    </row>
    <row r="45" spans="1:18" x14ac:dyDescent="0.3">
      <c r="A45" s="171" t="s">
        <v>38</v>
      </c>
      <c r="B45" s="172">
        <f>'GSTR1 Details'!B76</f>
        <v>0</v>
      </c>
      <c r="C45" s="172">
        <f>'GSTR1 Details'!C76</f>
        <v>0</v>
      </c>
      <c r="D45" s="172">
        <f>'GSTR1 Details'!D76</f>
        <v>0</v>
      </c>
      <c r="E45" s="172">
        <f>'GSTR1 Details'!E76</f>
        <v>0</v>
      </c>
      <c r="F45" s="172">
        <f>'GSTR1 Details'!F76</f>
        <v>0</v>
      </c>
      <c r="H45" s="171" t="s">
        <v>38</v>
      </c>
      <c r="I45" s="65"/>
      <c r="J45" s="172">
        <f t="shared" ref="J45:J46" si="33">B45-I45</f>
        <v>0</v>
      </c>
      <c r="K45" s="65"/>
      <c r="L45" s="172">
        <f t="shared" ref="L45:L46" si="34">C45-K45</f>
        <v>0</v>
      </c>
      <c r="M45" s="65"/>
      <c r="N45" s="172">
        <f t="shared" ref="N45:N46" si="35">D45-M45</f>
        <v>0</v>
      </c>
      <c r="O45" s="65"/>
      <c r="P45" s="172">
        <f t="shared" ref="P45:P46" si="36">E45-O45</f>
        <v>0</v>
      </c>
      <c r="Q45" s="65"/>
      <c r="R45" s="172">
        <f t="shared" ref="R45:R46" si="37">F45-Q45</f>
        <v>0</v>
      </c>
    </row>
    <row r="46" spans="1:18" x14ac:dyDescent="0.3">
      <c r="A46" s="171" t="s">
        <v>228</v>
      </c>
      <c r="B46" s="172">
        <f>'GSTR 3B Details'!B69-'GSTR 3B Details'!B67</f>
        <v>0</v>
      </c>
      <c r="C46" s="172">
        <f>'GSTR 3B Details'!C69-'GSTR 3B Details'!C67</f>
        <v>0</v>
      </c>
      <c r="D46" s="172">
        <f>'GSTR 3B Details'!D69-'GSTR 3B Details'!D67</f>
        <v>0</v>
      </c>
      <c r="E46" s="172">
        <f>'GSTR 3B Details'!E69-'GSTR 3B Details'!E67</f>
        <v>0</v>
      </c>
      <c r="F46" s="172">
        <f>'GSTR 3B Details'!F69-'GSTR 3B Details'!F67</f>
        <v>0</v>
      </c>
      <c r="H46" s="171" t="s">
        <v>228</v>
      </c>
      <c r="I46" s="65"/>
      <c r="J46" s="172">
        <f t="shared" si="33"/>
        <v>0</v>
      </c>
      <c r="K46" s="65"/>
      <c r="L46" s="172">
        <f t="shared" si="34"/>
        <v>0</v>
      </c>
      <c r="M46" s="65"/>
      <c r="N46" s="172">
        <f t="shared" si="35"/>
        <v>0</v>
      </c>
      <c r="O46" s="65"/>
      <c r="P46" s="172">
        <f t="shared" si="36"/>
        <v>0</v>
      </c>
      <c r="Q46" s="65"/>
      <c r="R46" s="172">
        <f t="shared" si="37"/>
        <v>0</v>
      </c>
    </row>
    <row r="47" spans="1:18" x14ac:dyDescent="0.3">
      <c r="A47" s="173" t="s">
        <v>56</v>
      </c>
      <c r="B47" s="172">
        <f>B44-B45</f>
        <v>0</v>
      </c>
      <c r="C47" s="172">
        <f t="shared" ref="C47:F47" si="38">C44-C45</f>
        <v>0</v>
      </c>
      <c r="D47" s="172">
        <f t="shared" si="38"/>
        <v>0</v>
      </c>
      <c r="E47" s="172">
        <f t="shared" si="38"/>
        <v>0</v>
      </c>
      <c r="F47" s="172">
        <f t="shared" si="38"/>
        <v>0</v>
      </c>
      <c r="H47" s="173" t="s">
        <v>56</v>
      </c>
      <c r="I47" s="172">
        <f>I44-I45</f>
        <v>0</v>
      </c>
      <c r="J47" s="172">
        <f t="shared" ref="J47:R47" si="39">J44-J45</f>
        <v>0</v>
      </c>
      <c r="K47" s="172">
        <f t="shared" si="39"/>
        <v>0</v>
      </c>
      <c r="L47" s="172">
        <f t="shared" si="39"/>
        <v>0</v>
      </c>
      <c r="M47" s="172">
        <f t="shared" si="39"/>
        <v>0</v>
      </c>
      <c r="N47" s="172">
        <f t="shared" si="39"/>
        <v>0</v>
      </c>
      <c r="O47" s="172">
        <f t="shared" si="39"/>
        <v>0</v>
      </c>
      <c r="P47" s="172">
        <f t="shared" si="39"/>
        <v>0</v>
      </c>
      <c r="Q47" s="172">
        <f t="shared" si="39"/>
        <v>0</v>
      </c>
      <c r="R47" s="172">
        <f t="shared" si="39"/>
        <v>0</v>
      </c>
    </row>
    <row r="48" spans="1:18" x14ac:dyDescent="0.3">
      <c r="A48" s="173" t="s">
        <v>58</v>
      </c>
      <c r="B48" s="172">
        <f>B44-B46</f>
        <v>0</v>
      </c>
      <c r="C48" s="172">
        <f t="shared" ref="C48:F48" si="40">C44-C46</f>
        <v>0</v>
      </c>
      <c r="D48" s="172">
        <f t="shared" si="40"/>
        <v>0</v>
      </c>
      <c r="E48" s="172">
        <f t="shared" si="40"/>
        <v>0</v>
      </c>
      <c r="F48" s="172">
        <f t="shared" si="40"/>
        <v>0</v>
      </c>
      <c r="H48" s="173" t="s">
        <v>58</v>
      </c>
      <c r="I48" s="172">
        <f>I44-I46</f>
        <v>0</v>
      </c>
      <c r="J48" s="172">
        <f t="shared" ref="J48:R48" si="41">J44-J46</f>
        <v>0</v>
      </c>
      <c r="K48" s="172">
        <f t="shared" si="41"/>
        <v>0</v>
      </c>
      <c r="L48" s="172">
        <f t="shared" si="41"/>
        <v>0</v>
      </c>
      <c r="M48" s="172">
        <f t="shared" si="41"/>
        <v>0</v>
      </c>
      <c r="N48" s="172">
        <f t="shared" si="41"/>
        <v>0</v>
      </c>
      <c r="O48" s="172">
        <f t="shared" si="41"/>
        <v>0</v>
      </c>
      <c r="P48" s="172">
        <f t="shared" si="41"/>
        <v>0</v>
      </c>
      <c r="Q48" s="172">
        <f t="shared" si="41"/>
        <v>0</v>
      </c>
      <c r="R48" s="172">
        <f t="shared" si="41"/>
        <v>0</v>
      </c>
    </row>
    <row r="49" spans="1:18" x14ac:dyDescent="0.3">
      <c r="A49" s="173" t="s">
        <v>57</v>
      </c>
      <c r="B49" s="172">
        <f>B45-B46</f>
        <v>0</v>
      </c>
      <c r="C49" s="172">
        <f t="shared" ref="C49:F49" si="42">C45-C46</f>
        <v>0</v>
      </c>
      <c r="D49" s="172">
        <f t="shared" si="42"/>
        <v>0</v>
      </c>
      <c r="E49" s="172">
        <f t="shared" si="42"/>
        <v>0</v>
      </c>
      <c r="F49" s="172">
        <f t="shared" si="42"/>
        <v>0</v>
      </c>
      <c r="H49" s="173" t="s">
        <v>57</v>
      </c>
      <c r="I49" s="172">
        <f>I45-I46</f>
        <v>0</v>
      </c>
      <c r="J49" s="172">
        <f t="shared" ref="J49:R49" si="43">J45-J46</f>
        <v>0</v>
      </c>
      <c r="K49" s="172">
        <f t="shared" si="43"/>
        <v>0</v>
      </c>
      <c r="L49" s="172">
        <f t="shared" si="43"/>
        <v>0</v>
      </c>
      <c r="M49" s="172">
        <f t="shared" si="43"/>
        <v>0</v>
      </c>
      <c r="N49" s="172">
        <f t="shared" si="43"/>
        <v>0</v>
      </c>
      <c r="O49" s="172">
        <f t="shared" si="43"/>
        <v>0</v>
      </c>
      <c r="P49" s="172">
        <f t="shared" si="43"/>
        <v>0</v>
      </c>
      <c r="Q49" s="172">
        <f t="shared" si="43"/>
        <v>0</v>
      </c>
      <c r="R49" s="172">
        <f t="shared" si="43"/>
        <v>0</v>
      </c>
    </row>
    <row r="50" spans="1:18" x14ac:dyDescent="0.3">
      <c r="A50" s="28"/>
      <c r="B50" s="29"/>
      <c r="C50" s="29"/>
      <c r="D50" s="29"/>
      <c r="E50" s="29"/>
      <c r="F50" s="29"/>
      <c r="H50" s="28"/>
      <c r="I50" s="29"/>
      <c r="J50" s="29"/>
      <c r="K50" s="29"/>
      <c r="L50" s="29"/>
      <c r="M50" s="29"/>
      <c r="N50" s="29"/>
      <c r="O50" s="29"/>
      <c r="P50" s="29"/>
      <c r="Q50" s="29"/>
      <c r="R50" s="29"/>
    </row>
    <row r="52" spans="1:18" x14ac:dyDescent="0.3">
      <c r="A52" s="420">
        <v>43282</v>
      </c>
      <c r="B52" s="420"/>
      <c r="C52" s="420"/>
      <c r="D52" s="420"/>
      <c r="E52" s="420"/>
      <c r="F52" s="420"/>
      <c r="H52" s="420">
        <v>43282</v>
      </c>
      <c r="I52" s="420"/>
      <c r="J52" s="420"/>
      <c r="K52" s="420"/>
      <c r="L52" s="420"/>
      <c r="M52" s="420"/>
      <c r="N52" s="420"/>
      <c r="O52" s="420"/>
      <c r="P52" s="420"/>
      <c r="Q52" s="420"/>
      <c r="R52" s="420"/>
    </row>
    <row r="53" spans="1:18" ht="46.8" x14ac:dyDescent="0.3">
      <c r="A53" s="174" t="s">
        <v>39</v>
      </c>
      <c r="B53" s="174" t="s">
        <v>36</v>
      </c>
      <c r="C53" s="174" t="s">
        <v>10</v>
      </c>
      <c r="D53" s="174" t="s">
        <v>11</v>
      </c>
      <c r="E53" s="174" t="s">
        <v>12</v>
      </c>
      <c r="F53" s="174" t="s">
        <v>37</v>
      </c>
      <c r="H53" s="174" t="s">
        <v>39</v>
      </c>
      <c r="I53" s="174" t="s">
        <v>235</v>
      </c>
      <c r="J53" s="174" t="s">
        <v>230</v>
      </c>
      <c r="K53" s="174" t="s">
        <v>236</v>
      </c>
      <c r="L53" s="174" t="s">
        <v>231</v>
      </c>
      <c r="M53" s="174" t="s">
        <v>237</v>
      </c>
      <c r="N53" s="174" t="s">
        <v>232</v>
      </c>
      <c r="O53" s="174" t="s">
        <v>238</v>
      </c>
      <c r="P53" s="174" t="s">
        <v>233</v>
      </c>
      <c r="Q53" s="174" t="s">
        <v>239</v>
      </c>
      <c r="R53" s="174" t="s">
        <v>234</v>
      </c>
    </row>
    <row r="54" spans="1:18" x14ac:dyDescent="0.3">
      <c r="A54" s="171" t="s">
        <v>55</v>
      </c>
      <c r="B54" s="172">
        <f>'Outward Details'!B263</f>
        <v>0</v>
      </c>
      <c r="C54" s="172">
        <f>'Outward Details'!C263</f>
        <v>0</v>
      </c>
      <c r="D54" s="172">
        <f>'Outward Details'!D263</f>
        <v>0</v>
      </c>
      <c r="E54" s="172">
        <f>'Outward Details'!E263</f>
        <v>0</v>
      </c>
      <c r="F54" s="172">
        <f>'Outward Details'!F263</f>
        <v>0</v>
      </c>
      <c r="H54" s="171" t="s">
        <v>55</v>
      </c>
      <c r="I54" s="65"/>
      <c r="J54" s="172">
        <f>B54-I54</f>
        <v>0</v>
      </c>
      <c r="K54" s="65"/>
      <c r="L54" s="172">
        <f>C54-K54</f>
        <v>0</v>
      </c>
      <c r="M54" s="65"/>
      <c r="N54" s="172">
        <f>D54-M54</f>
        <v>0</v>
      </c>
      <c r="O54" s="65"/>
      <c r="P54" s="172">
        <f>E54-O54</f>
        <v>0</v>
      </c>
      <c r="Q54" s="65"/>
      <c r="R54" s="172">
        <f>F54-Q54</f>
        <v>0</v>
      </c>
    </row>
    <row r="55" spans="1:18" x14ac:dyDescent="0.3">
      <c r="A55" s="171" t="s">
        <v>38</v>
      </c>
      <c r="B55" s="172">
        <f>'GSTR1 Details'!B102</f>
        <v>0</v>
      </c>
      <c r="C55" s="172">
        <f>'GSTR1 Details'!C102</f>
        <v>0</v>
      </c>
      <c r="D55" s="172">
        <f>'GSTR1 Details'!D102</f>
        <v>0</v>
      </c>
      <c r="E55" s="172">
        <f>'GSTR1 Details'!E102</f>
        <v>0</v>
      </c>
      <c r="F55" s="172">
        <f>'GSTR1 Details'!F102</f>
        <v>0</v>
      </c>
      <c r="H55" s="171" t="s">
        <v>38</v>
      </c>
      <c r="I55" s="65"/>
      <c r="J55" s="172">
        <f t="shared" ref="J55:J56" si="44">B55-I55</f>
        <v>0</v>
      </c>
      <c r="K55" s="65"/>
      <c r="L55" s="172">
        <f t="shared" ref="L55:L56" si="45">C55-K55</f>
        <v>0</v>
      </c>
      <c r="M55" s="65"/>
      <c r="N55" s="172">
        <f t="shared" ref="N55:N56" si="46">D55-M55</f>
        <v>0</v>
      </c>
      <c r="O55" s="65"/>
      <c r="P55" s="172">
        <f t="shared" ref="P55:P56" si="47">E55-O55</f>
        <v>0</v>
      </c>
      <c r="Q55" s="65"/>
      <c r="R55" s="172">
        <f t="shared" ref="R55:R56" si="48">F55-Q55</f>
        <v>0</v>
      </c>
    </row>
    <row r="56" spans="1:18" x14ac:dyDescent="0.3">
      <c r="A56" s="171" t="s">
        <v>228</v>
      </c>
      <c r="B56" s="172">
        <f>'GSTR 3B Details'!B94-'GSTR 3B Details'!B92</f>
        <v>0</v>
      </c>
      <c r="C56" s="172">
        <f>'GSTR 3B Details'!C94-'GSTR 3B Details'!C92</f>
        <v>0</v>
      </c>
      <c r="D56" s="172">
        <f>'GSTR 3B Details'!D94-'GSTR 3B Details'!D92</f>
        <v>0</v>
      </c>
      <c r="E56" s="172">
        <f>'GSTR 3B Details'!E94-'GSTR 3B Details'!E92</f>
        <v>0</v>
      </c>
      <c r="F56" s="172">
        <f>'GSTR 3B Details'!F94-'GSTR 3B Details'!F92</f>
        <v>0</v>
      </c>
      <c r="H56" s="171" t="s">
        <v>228</v>
      </c>
      <c r="I56" s="65"/>
      <c r="J56" s="172">
        <f t="shared" si="44"/>
        <v>0</v>
      </c>
      <c r="K56" s="65"/>
      <c r="L56" s="172">
        <f t="shared" si="45"/>
        <v>0</v>
      </c>
      <c r="M56" s="65"/>
      <c r="N56" s="172">
        <f t="shared" si="46"/>
        <v>0</v>
      </c>
      <c r="O56" s="65"/>
      <c r="P56" s="172">
        <f t="shared" si="47"/>
        <v>0</v>
      </c>
      <c r="Q56" s="65"/>
      <c r="R56" s="172">
        <f t="shared" si="48"/>
        <v>0</v>
      </c>
    </row>
    <row r="57" spans="1:18" x14ac:dyDescent="0.3">
      <c r="A57" s="173" t="s">
        <v>56</v>
      </c>
      <c r="B57" s="172">
        <f>B54-B55</f>
        <v>0</v>
      </c>
      <c r="C57" s="172">
        <f t="shared" ref="C57:F57" si="49">C54-C55</f>
        <v>0</v>
      </c>
      <c r="D57" s="172">
        <f t="shared" si="49"/>
        <v>0</v>
      </c>
      <c r="E57" s="172">
        <f t="shared" si="49"/>
        <v>0</v>
      </c>
      <c r="F57" s="172">
        <f t="shared" si="49"/>
        <v>0</v>
      </c>
      <c r="H57" s="173" t="s">
        <v>56</v>
      </c>
      <c r="I57" s="172">
        <f>I54-I55</f>
        <v>0</v>
      </c>
      <c r="J57" s="172">
        <f t="shared" ref="J57:R57" si="50">J54-J55</f>
        <v>0</v>
      </c>
      <c r="K57" s="172">
        <f t="shared" si="50"/>
        <v>0</v>
      </c>
      <c r="L57" s="172">
        <f t="shared" si="50"/>
        <v>0</v>
      </c>
      <c r="M57" s="172">
        <f t="shared" si="50"/>
        <v>0</v>
      </c>
      <c r="N57" s="172">
        <f t="shared" si="50"/>
        <v>0</v>
      </c>
      <c r="O57" s="172">
        <f t="shared" si="50"/>
        <v>0</v>
      </c>
      <c r="P57" s="172">
        <f t="shared" si="50"/>
        <v>0</v>
      </c>
      <c r="Q57" s="172">
        <f t="shared" si="50"/>
        <v>0</v>
      </c>
      <c r="R57" s="172">
        <f t="shared" si="50"/>
        <v>0</v>
      </c>
    </row>
    <row r="58" spans="1:18" x14ac:dyDescent="0.3">
      <c r="A58" s="173" t="s">
        <v>58</v>
      </c>
      <c r="B58" s="172">
        <f>B54-B56</f>
        <v>0</v>
      </c>
      <c r="C58" s="172">
        <f t="shared" ref="C58:F58" si="51">C54-C56</f>
        <v>0</v>
      </c>
      <c r="D58" s="172">
        <f t="shared" si="51"/>
        <v>0</v>
      </c>
      <c r="E58" s="172">
        <f t="shared" si="51"/>
        <v>0</v>
      </c>
      <c r="F58" s="172">
        <f t="shared" si="51"/>
        <v>0</v>
      </c>
      <c r="H58" s="173" t="s">
        <v>58</v>
      </c>
      <c r="I58" s="172">
        <f>I54-I56</f>
        <v>0</v>
      </c>
      <c r="J58" s="172">
        <f t="shared" ref="J58:R58" si="52">J54-J56</f>
        <v>0</v>
      </c>
      <c r="K58" s="172">
        <f t="shared" si="52"/>
        <v>0</v>
      </c>
      <c r="L58" s="172">
        <f t="shared" si="52"/>
        <v>0</v>
      </c>
      <c r="M58" s="172">
        <f t="shared" si="52"/>
        <v>0</v>
      </c>
      <c r="N58" s="172">
        <f t="shared" si="52"/>
        <v>0</v>
      </c>
      <c r="O58" s="172">
        <f t="shared" si="52"/>
        <v>0</v>
      </c>
      <c r="P58" s="172">
        <f t="shared" si="52"/>
        <v>0</v>
      </c>
      <c r="Q58" s="172">
        <f t="shared" si="52"/>
        <v>0</v>
      </c>
      <c r="R58" s="172">
        <f t="shared" si="52"/>
        <v>0</v>
      </c>
    </row>
    <row r="59" spans="1:18" x14ac:dyDescent="0.3">
      <c r="A59" s="173" t="s">
        <v>57</v>
      </c>
      <c r="B59" s="172">
        <f>B55-B56</f>
        <v>0</v>
      </c>
      <c r="C59" s="172">
        <f t="shared" ref="C59:F59" si="53">C55-C56</f>
        <v>0</v>
      </c>
      <c r="D59" s="172">
        <f t="shared" si="53"/>
        <v>0</v>
      </c>
      <c r="E59" s="172">
        <f t="shared" si="53"/>
        <v>0</v>
      </c>
      <c r="F59" s="172">
        <f t="shared" si="53"/>
        <v>0</v>
      </c>
      <c r="H59" s="173" t="s">
        <v>57</v>
      </c>
      <c r="I59" s="172">
        <f>I55-I56</f>
        <v>0</v>
      </c>
      <c r="J59" s="172">
        <f t="shared" ref="J59:R59" si="54">J55-J56</f>
        <v>0</v>
      </c>
      <c r="K59" s="172">
        <f t="shared" si="54"/>
        <v>0</v>
      </c>
      <c r="L59" s="172">
        <f t="shared" si="54"/>
        <v>0</v>
      </c>
      <c r="M59" s="172">
        <f t="shared" si="54"/>
        <v>0</v>
      </c>
      <c r="N59" s="172">
        <f t="shared" si="54"/>
        <v>0</v>
      </c>
      <c r="O59" s="172">
        <f t="shared" si="54"/>
        <v>0</v>
      </c>
      <c r="P59" s="172">
        <f t="shared" si="54"/>
        <v>0</v>
      </c>
      <c r="Q59" s="172">
        <f t="shared" si="54"/>
        <v>0</v>
      </c>
      <c r="R59" s="172">
        <f t="shared" si="54"/>
        <v>0</v>
      </c>
    </row>
    <row r="60" spans="1:18" x14ac:dyDescent="0.3">
      <c r="A60" s="28"/>
      <c r="B60" s="29"/>
      <c r="C60" s="29"/>
      <c r="D60" s="29"/>
      <c r="E60" s="29"/>
      <c r="F60" s="29"/>
      <c r="H60" s="28"/>
      <c r="I60" s="29"/>
      <c r="J60" s="29"/>
      <c r="K60" s="29"/>
      <c r="L60" s="29"/>
      <c r="M60" s="29"/>
      <c r="N60" s="29"/>
      <c r="O60" s="29"/>
      <c r="P60" s="29"/>
      <c r="Q60" s="29"/>
      <c r="R60" s="29"/>
    </row>
    <row r="62" spans="1:18" x14ac:dyDescent="0.3">
      <c r="A62" s="420">
        <v>43313</v>
      </c>
      <c r="B62" s="420"/>
      <c r="C62" s="420"/>
      <c r="D62" s="420"/>
      <c r="E62" s="420"/>
      <c r="F62" s="420"/>
      <c r="H62" s="420">
        <v>43313</v>
      </c>
      <c r="I62" s="420"/>
      <c r="J62" s="420"/>
      <c r="K62" s="420"/>
      <c r="L62" s="420"/>
      <c r="M62" s="420"/>
      <c r="N62" s="420"/>
      <c r="O62" s="420"/>
      <c r="P62" s="420"/>
      <c r="Q62" s="420"/>
      <c r="R62" s="420"/>
    </row>
    <row r="63" spans="1:18" ht="46.8" x14ac:dyDescent="0.3">
      <c r="A63" s="174" t="s">
        <v>39</v>
      </c>
      <c r="B63" s="174" t="s">
        <v>36</v>
      </c>
      <c r="C63" s="174" t="s">
        <v>10</v>
      </c>
      <c r="D63" s="174" t="s">
        <v>11</v>
      </c>
      <c r="E63" s="174" t="s">
        <v>12</v>
      </c>
      <c r="F63" s="174" t="s">
        <v>37</v>
      </c>
      <c r="H63" s="174" t="s">
        <v>39</v>
      </c>
      <c r="I63" s="174" t="s">
        <v>235</v>
      </c>
      <c r="J63" s="174" t="s">
        <v>230</v>
      </c>
      <c r="K63" s="174" t="s">
        <v>236</v>
      </c>
      <c r="L63" s="174" t="s">
        <v>231</v>
      </c>
      <c r="M63" s="174" t="s">
        <v>237</v>
      </c>
      <c r="N63" s="174" t="s">
        <v>232</v>
      </c>
      <c r="O63" s="174" t="s">
        <v>238</v>
      </c>
      <c r="P63" s="174" t="s">
        <v>233</v>
      </c>
      <c r="Q63" s="174" t="s">
        <v>239</v>
      </c>
      <c r="R63" s="174" t="s">
        <v>234</v>
      </c>
    </row>
    <row r="64" spans="1:18" x14ac:dyDescent="0.3">
      <c r="A64" s="171" t="s">
        <v>55</v>
      </c>
      <c r="B64" s="172">
        <f>'Outward Details'!B264</f>
        <v>0</v>
      </c>
      <c r="C64" s="172">
        <f>'Outward Details'!C264</f>
        <v>0</v>
      </c>
      <c r="D64" s="172">
        <f>'Outward Details'!D264</f>
        <v>0</v>
      </c>
      <c r="E64" s="172">
        <f>'Outward Details'!E264</f>
        <v>0</v>
      </c>
      <c r="F64" s="172">
        <f>'Outward Details'!F264</f>
        <v>0</v>
      </c>
      <c r="H64" s="171" t="s">
        <v>55</v>
      </c>
      <c r="I64" s="65"/>
      <c r="J64" s="172">
        <f>B64-I64</f>
        <v>0</v>
      </c>
      <c r="K64" s="65"/>
      <c r="L64" s="172">
        <f>C64-K64</f>
        <v>0</v>
      </c>
      <c r="M64" s="65"/>
      <c r="N64" s="172">
        <f>D64-M64</f>
        <v>0</v>
      </c>
      <c r="O64" s="65"/>
      <c r="P64" s="172">
        <f>E64-O64</f>
        <v>0</v>
      </c>
      <c r="Q64" s="65"/>
      <c r="R64" s="172">
        <f>F64-Q64</f>
        <v>0</v>
      </c>
    </row>
    <row r="65" spans="1:18" x14ac:dyDescent="0.3">
      <c r="A65" s="171" t="s">
        <v>38</v>
      </c>
      <c r="B65" s="172">
        <f>'GSTR1 Details'!B128</f>
        <v>0</v>
      </c>
      <c r="C65" s="172">
        <f>'GSTR1 Details'!C128</f>
        <v>0</v>
      </c>
      <c r="D65" s="172">
        <f>'GSTR1 Details'!D128</f>
        <v>0</v>
      </c>
      <c r="E65" s="172">
        <f>'GSTR1 Details'!E128</f>
        <v>0</v>
      </c>
      <c r="F65" s="172">
        <f>'GSTR1 Details'!F128</f>
        <v>0</v>
      </c>
      <c r="H65" s="171" t="s">
        <v>38</v>
      </c>
      <c r="I65" s="65"/>
      <c r="J65" s="172">
        <f t="shared" ref="J65:J66" si="55">B65-I65</f>
        <v>0</v>
      </c>
      <c r="K65" s="65"/>
      <c r="L65" s="172">
        <f t="shared" ref="L65:L66" si="56">C65-K65</f>
        <v>0</v>
      </c>
      <c r="M65" s="65"/>
      <c r="N65" s="172">
        <f t="shared" ref="N65:N66" si="57">D65-M65</f>
        <v>0</v>
      </c>
      <c r="O65" s="65"/>
      <c r="P65" s="172">
        <f t="shared" ref="P65:P66" si="58">E65-O65</f>
        <v>0</v>
      </c>
      <c r="Q65" s="65"/>
      <c r="R65" s="172">
        <f t="shared" ref="R65:R66" si="59">F65-Q65</f>
        <v>0</v>
      </c>
    </row>
    <row r="66" spans="1:18" x14ac:dyDescent="0.3">
      <c r="A66" s="171" t="s">
        <v>228</v>
      </c>
      <c r="B66" s="172">
        <f>'GSTR 3B Details'!B119-'GSTR 3B Details'!B117</f>
        <v>0</v>
      </c>
      <c r="C66" s="172">
        <f>'GSTR 3B Details'!C119-'GSTR 3B Details'!C117</f>
        <v>0</v>
      </c>
      <c r="D66" s="172">
        <f>'GSTR 3B Details'!D119-'GSTR 3B Details'!D117</f>
        <v>0</v>
      </c>
      <c r="E66" s="172">
        <f>'GSTR 3B Details'!E119-'GSTR 3B Details'!E117</f>
        <v>0</v>
      </c>
      <c r="F66" s="172">
        <f>'GSTR 3B Details'!F119-'GSTR 3B Details'!F117</f>
        <v>0</v>
      </c>
      <c r="H66" s="171" t="s">
        <v>228</v>
      </c>
      <c r="I66" s="65"/>
      <c r="J66" s="172">
        <f t="shared" si="55"/>
        <v>0</v>
      </c>
      <c r="K66" s="65"/>
      <c r="L66" s="172">
        <f t="shared" si="56"/>
        <v>0</v>
      </c>
      <c r="M66" s="65"/>
      <c r="N66" s="172">
        <f t="shared" si="57"/>
        <v>0</v>
      </c>
      <c r="O66" s="65"/>
      <c r="P66" s="172">
        <f t="shared" si="58"/>
        <v>0</v>
      </c>
      <c r="Q66" s="65"/>
      <c r="R66" s="172">
        <f t="shared" si="59"/>
        <v>0</v>
      </c>
    </row>
    <row r="67" spans="1:18" x14ac:dyDescent="0.3">
      <c r="A67" s="173" t="s">
        <v>56</v>
      </c>
      <c r="B67" s="172">
        <f>B64-B65</f>
        <v>0</v>
      </c>
      <c r="C67" s="172">
        <f t="shared" ref="C67:F67" si="60">C64-C65</f>
        <v>0</v>
      </c>
      <c r="D67" s="172">
        <f t="shared" si="60"/>
        <v>0</v>
      </c>
      <c r="E67" s="172">
        <f t="shared" si="60"/>
        <v>0</v>
      </c>
      <c r="F67" s="172">
        <f t="shared" si="60"/>
        <v>0</v>
      </c>
      <c r="H67" s="173" t="s">
        <v>56</v>
      </c>
      <c r="I67" s="172">
        <f>I64-I65</f>
        <v>0</v>
      </c>
      <c r="J67" s="172">
        <f t="shared" ref="J67:R67" si="61">J64-J65</f>
        <v>0</v>
      </c>
      <c r="K67" s="172">
        <f t="shared" si="61"/>
        <v>0</v>
      </c>
      <c r="L67" s="172">
        <f t="shared" si="61"/>
        <v>0</v>
      </c>
      <c r="M67" s="172">
        <f t="shared" si="61"/>
        <v>0</v>
      </c>
      <c r="N67" s="172">
        <f t="shared" si="61"/>
        <v>0</v>
      </c>
      <c r="O67" s="172">
        <f t="shared" si="61"/>
        <v>0</v>
      </c>
      <c r="P67" s="172">
        <f t="shared" si="61"/>
        <v>0</v>
      </c>
      <c r="Q67" s="172">
        <f t="shared" si="61"/>
        <v>0</v>
      </c>
      <c r="R67" s="172">
        <f t="shared" si="61"/>
        <v>0</v>
      </c>
    </row>
    <row r="68" spans="1:18" x14ac:dyDescent="0.3">
      <c r="A68" s="173" t="s">
        <v>58</v>
      </c>
      <c r="B68" s="172">
        <f>B64-B66</f>
        <v>0</v>
      </c>
      <c r="C68" s="172">
        <f t="shared" ref="C68:F68" si="62">C64-C66</f>
        <v>0</v>
      </c>
      <c r="D68" s="172">
        <f t="shared" si="62"/>
        <v>0</v>
      </c>
      <c r="E68" s="172">
        <f t="shared" si="62"/>
        <v>0</v>
      </c>
      <c r="F68" s="172">
        <f t="shared" si="62"/>
        <v>0</v>
      </c>
      <c r="H68" s="173" t="s">
        <v>58</v>
      </c>
      <c r="I68" s="172">
        <f>I64-I66</f>
        <v>0</v>
      </c>
      <c r="J68" s="172">
        <f t="shared" ref="J68:R68" si="63">J64-J66</f>
        <v>0</v>
      </c>
      <c r="K68" s="172">
        <f t="shared" si="63"/>
        <v>0</v>
      </c>
      <c r="L68" s="172">
        <f t="shared" si="63"/>
        <v>0</v>
      </c>
      <c r="M68" s="172">
        <f t="shared" si="63"/>
        <v>0</v>
      </c>
      <c r="N68" s="172">
        <f t="shared" si="63"/>
        <v>0</v>
      </c>
      <c r="O68" s="172">
        <f t="shared" si="63"/>
        <v>0</v>
      </c>
      <c r="P68" s="172">
        <f t="shared" si="63"/>
        <v>0</v>
      </c>
      <c r="Q68" s="172">
        <f t="shared" si="63"/>
        <v>0</v>
      </c>
      <c r="R68" s="172">
        <f t="shared" si="63"/>
        <v>0</v>
      </c>
    </row>
    <row r="69" spans="1:18" x14ac:dyDescent="0.3">
      <c r="A69" s="173" t="s">
        <v>57</v>
      </c>
      <c r="B69" s="172">
        <f>B65-B66</f>
        <v>0</v>
      </c>
      <c r="C69" s="172">
        <f t="shared" ref="C69:F69" si="64">C65-C66</f>
        <v>0</v>
      </c>
      <c r="D69" s="172">
        <f t="shared" si="64"/>
        <v>0</v>
      </c>
      <c r="E69" s="172">
        <f t="shared" si="64"/>
        <v>0</v>
      </c>
      <c r="F69" s="172">
        <f t="shared" si="64"/>
        <v>0</v>
      </c>
      <c r="H69" s="173" t="s">
        <v>57</v>
      </c>
      <c r="I69" s="172">
        <f>I65-I66</f>
        <v>0</v>
      </c>
      <c r="J69" s="172">
        <f t="shared" ref="J69:R69" si="65">J65-J66</f>
        <v>0</v>
      </c>
      <c r="K69" s="172">
        <f t="shared" si="65"/>
        <v>0</v>
      </c>
      <c r="L69" s="172">
        <f t="shared" si="65"/>
        <v>0</v>
      </c>
      <c r="M69" s="172">
        <f t="shared" si="65"/>
        <v>0</v>
      </c>
      <c r="N69" s="172">
        <f t="shared" si="65"/>
        <v>0</v>
      </c>
      <c r="O69" s="172">
        <f t="shared" si="65"/>
        <v>0</v>
      </c>
      <c r="P69" s="172">
        <f t="shared" si="65"/>
        <v>0</v>
      </c>
      <c r="Q69" s="172">
        <f t="shared" si="65"/>
        <v>0</v>
      </c>
      <c r="R69" s="172">
        <f t="shared" si="65"/>
        <v>0</v>
      </c>
    </row>
    <row r="70" spans="1:18" x14ac:dyDescent="0.3">
      <c r="A70" s="28"/>
      <c r="B70" s="29"/>
      <c r="C70" s="29"/>
      <c r="D70" s="29"/>
      <c r="E70" s="29"/>
      <c r="F70" s="29"/>
      <c r="H70" s="28"/>
      <c r="I70" s="29"/>
      <c r="J70" s="29"/>
      <c r="K70" s="29"/>
      <c r="L70" s="29"/>
      <c r="M70" s="29"/>
      <c r="N70" s="29"/>
      <c r="O70" s="29"/>
      <c r="P70" s="29"/>
      <c r="Q70" s="29"/>
      <c r="R70" s="29"/>
    </row>
    <row r="72" spans="1:18" x14ac:dyDescent="0.3">
      <c r="A72" s="420">
        <v>43344</v>
      </c>
      <c r="B72" s="420"/>
      <c r="C72" s="420"/>
      <c r="D72" s="420"/>
      <c r="E72" s="420"/>
      <c r="F72" s="420"/>
      <c r="H72" s="420">
        <v>43344</v>
      </c>
      <c r="I72" s="420"/>
      <c r="J72" s="420"/>
      <c r="K72" s="420"/>
      <c r="L72" s="420"/>
      <c r="M72" s="420"/>
      <c r="N72" s="420"/>
      <c r="O72" s="420"/>
      <c r="P72" s="420"/>
      <c r="Q72" s="420"/>
      <c r="R72" s="420"/>
    </row>
    <row r="73" spans="1:18" ht="46.8" x14ac:dyDescent="0.3">
      <c r="A73" s="174" t="s">
        <v>39</v>
      </c>
      <c r="B73" s="174" t="s">
        <v>36</v>
      </c>
      <c r="C73" s="174" t="s">
        <v>10</v>
      </c>
      <c r="D73" s="174" t="s">
        <v>11</v>
      </c>
      <c r="E73" s="174" t="s">
        <v>12</v>
      </c>
      <c r="F73" s="174" t="s">
        <v>37</v>
      </c>
      <c r="H73" s="174" t="s">
        <v>39</v>
      </c>
      <c r="I73" s="174" t="s">
        <v>235</v>
      </c>
      <c r="J73" s="174" t="s">
        <v>230</v>
      </c>
      <c r="K73" s="174" t="s">
        <v>236</v>
      </c>
      <c r="L73" s="174" t="s">
        <v>231</v>
      </c>
      <c r="M73" s="174" t="s">
        <v>237</v>
      </c>
      <c r="N73" s="174" t="s">
        <v>232</v>
      </c>
      <c r="O73" s="174" t="s">
        <v>238</v>
      </c>
      <c r="P73" s="174" t="s">
        <v>233</v>
      </c>
      <c r="Q73" s="174" t="s">
        <v>239</v>
      </c>
      <c r="R73" s="174" t="s">
        <v>234</v>
      </c>
    </row>
    <row r="74" spans="1:18" x14ac:dyDescent="0.3">
      <c r="A74" s="171" t="s">
        <v>55</v>
      </c>
      <c r="B74" s="172">
        <f>'Outward Details'!B265</f>
        <v>0</v>
      </c>
      <c r="C74" s="172">
        <f>'Outward Details'!C265</f>
        <v>0</v>
      </c>
      <c r="D74" s="172">
        <f>'Outward Details'!D265</f>
        <v>0</v>
      </c>
      <c r="E74" s="172">
        <f>'Outward Details'!E265</f>
        <v>0</v>
      </c>
      <c r="F74" s="172">
        <f>'Outward Details'!F265</f>
        <v>0</v>
      </c>
      <c r="H74" s="171" t="s">
        <v>55</v>
      </c>
      <c r="I74" s="65"/>
      <c r="J74" s="172">
        <f>B74-I74</f>
        <v>0</v>
      </c>
      <c r="K74" s="65"/>
      <c r="L74" s="172">
        <f>C74-K74</f>
        <v>0</v>
      </c>
      <c r="M74" s="65"/>
      <c r="N74" s="172">
        <f>D74-M74</f>
        <v>0</v>
      </c>
      <c r="O74" s="65"/>
      <c r="P74" s="172">
        <f>E74-O74</f>
        <v>0</v>
      </c>
      <c r="Q74" s="65"/>
      <c r="R74" s="172">
        <f>F74-Q74</f>
        <v>0</v>
      </c>
    </row>
    <row r="75" spans="1:18" x14ac:dyDescent="0.3">
      <c r="A75" s="171" t="s">
        <v>38</v>
      </c>
      <c r="B75" s="172">
        <f>'GSTR1 Details'!B154</f>
        <v>0</v>
      </c>
      <c r="C75" s="172">
        <f>'GSTR1 Details'!C154</f>
        <v>0</v>
      </c>
      <c r="D75" s="172">
        <f>'GSTR1 Details'!D154</f>
        <v>0</v>
      </c>
      <c r="E75" s="172">
        <f>'GSTR1 Details'!E154</f>
        <v>0</v>
      </c>
      <c r="F75" s="172">
        <f>'GSTR1 Details'!F154</f>
        <v>0</v>
      </c>
      <c r="H75" s="171" t="s">
        <v>38</v>
      </c>
      <c r="I75" s="65"/>
      <c r="J75" s="172">
        <f t="shared" ref="J75:J76" si="66">B75-I75</f>
        <v>0</v>
      </c>
      <c r="K75" s="65"/>
      <c r="L75" s="172">
        <f t="shared" ref="L75:L76" si="67">C75-K75</f>
        <v>0</v>
      </c>
      <c r="M75" s="65"/>
      <c r="N75" s="172">
        <f t="shared" ref="N75:N76" si="68">D75-M75</f>
        <v>0</v>
      </c>
      <c r="O75" s="65"/>
      <c r="P75" s="172">
        <f t="shared" ref="P75:P76" si="69">E75-O75</f>
        <v>0</v>
      </c>
      <c r="Q75" s="65"/>
      <c r="R75" s="172">
        <f t="shared" ref="R75:R76" si="70">F75-Q75</f>
        <v>0</v>
      </c>
    </row>
    <row r="76" spans="1:18" x14ac:dyDescent="0.3">
      <c r="A76" s="171" t="s">
        <v>228</v>
      </c>
      <c r="B76" s="172">
        <f>'GSTR 3B Details'!B144-'GSTR 3B Details'!B142</f>
        <v>0</v>
      </c>
      <c r="C76" s="172">
        <f>'GSTR 3B Details'!C144-'GSTR 3B Details'!C142</f>
        <v>0</v>
      </c>
      <c r="D76" s="172">
        <f>'GSTR 3B Details'!D144-'GSTR 3B Details'!D142</f>
        <v>0</v>
      </c>
      <c r="E76" s="172">
        <f>'GSTR 3B Details'!E144-'GSTR 3B Details'!E142</f>
        <v>0</v>
      </c>
      <c r="F76" s="172">
        <f>'GSTR 3B Details'!F144-'GSTR 3B Details'!F142</f>
        <v>0</v>
      </c>
      <c r="H76" s="171" t="s">
        <v>228</v>
      </c>
      <c r="I76" s="65"/>
      <c r="J76" s="172">
        <f t="shared" si="66"/>
        <v>0</v>
      </c>
      <c r="K76" s="65"/>
      <c r="L76" s="172">
        <f t="shared" si="67"/>
        <v>0</v>
      </c>
      <c r="M76" s="65"/>
      <c r="N76" s="172">
        <f t="shared" si="68"/>
        <v>0</v>
      </c>
      <c r="O76" s="65"/>
      <c r="P76" s="172">
        <f t="shared" si="69"/>
        <v>0</v>
      </c>
      <c r="Q76" s="65"/>
      <c r="R76" s="172">
        <f t="shared" si="70"/>
        <v>0</v>
      </c>
    </row>
    <row r="77" spans="1:18" x14ac:dyDescent="0.3">
      <c r="A77" s="173" t="s">
        <v>56</v>
      </c>
      <c r="B77" s="172">
        <f>B74-B75</f>
        <v>0</v>
      </c>
      <c r="C77" s="172">
        <f t="shared" ref="C77:F77" si="71">C74-C75</f>
        <v>0</v>
      </c>
      <c r="D77" s="172">
        <f t="shared" si="71"/>
        <v>0</v>
      </c>
      <c r="E77" s="172">
        <f t="shared" si="71"/>
        <v>0</v>
      </c>
      <c r="F77" s="172">
        <f t="shared" si="71"/>
        <v>0</v>
      </c>
      <c r="H77" s="173" t="s">
        <v>56</v>
      </c>
      <c r="I77" s="172">
        <f>I74-I75</f>
        <v>0</v>
      </c>
      <c r="J77" s="172">
        <f t="shared" ref="J77:R77" si="72">J74-J75</f>
        <v>0</v>
      </c>
      <c r="K77" s="172">
        <f t="shared" si="72"/>
        <v>0</v>
      </c>
      <c r="L77" s="172">
        <f t="shared" si="72"/>
        <v>0</v>
      </c>
      <c r="M77" s="172">
        <f t="shared" si="72"/>
        <v>0</v>
      </c>
      <c r="N77" s="172">
        <f t="shared" si="72"/>
        <v>0</v>
      </c>
      <c r="O77" s="172">
        <f t="shared" si="72"/>
        <v>0</v>
      </c>
      <c r="P77" s="172">
        <f t="shared" si="72"/>
        <v>0</v>
      </c>
      <c r="Q77" s="172">
        <f t="shared" si="72"/>
        <v>0</v>
      </c>
      <c r="R77" s="172">
        <f t="shared" si="72"/>
        <v>0</v>
      </c>
    </row>
    <row r="78" spans="1:18" x14ac:dyDescent="0.3">
      <c r="A78" s="173" t="s">
        <v>58</v>
      </c>
      <c r="B78" s="172">
        <f>B74-B76</f>
        <v>0</v>
      </c>
      <c r="C78" s="172">
        <f t="shared" ref="C78:F78" si="73">C74-C76</f>
        <v>0</v>
      </c>
      <c r="D78" s="172">
        <f t="shared" si="73"/>
        <v>0</v>
      </c>
      <c r="E78" s="172">
        <f t="shared" si="73"/>
        <v>0</v>
      </c>
      <c r="F78" s="172">
        <f t="shared" si="73"/>
        <v>0</v>
      </c>
      <c r="H78" s="173" t="s">
        <v>58</v>
      </c>
      <c r="I78" s="172">
        <f>I74-I76</f>
        <v>0</v>
      </c>
      <c r="J78" s="172">
        <f t="shared" ref="J78:R78" si="74">J74-J76</f>
        <v>0</v>
      </c>
      <c r="K78" s="172">
        <f t="shared" si="74"/>
        <v>0</v>
      </c>
      <c r="L78" s="172">
        <f t="shared" si="74"/>
        <v>0</v>
      </c>
      <c r="M78" s="172">
        <f t="shared" si="74"/>
        <v>0</v>
      </c>
      <c r="N78" s="172">
        <f t="shared" si="74"/>
        <v>0</v>
      </c>
      <c r="O78" s="172">
        <f t="shared" si="74"/>
        <v>0</v>
      </c>
      <c r="P78" s="172">
        <f t="shared" si="74"/>
        <v>0</v>
      </c>
      <c r="Q78" s="172">
        <f t="shared" si="74"/>
        <v>0</v>
      </c>
      <c r="R78" s="172">
        <f t="shared" si="74"/>
        <v>0</v>
      </c>
    </row>
    <row r="79" spans="1:18" x14ac:dyDescent="0.3">
      <c r="A79" s="173" t="s">
        <v>57</v>
      </c>
      <c r="B79" s="172">
        <f>B75-B76</f>
        <v>0</v>
      </c>
      <c r="C79" s="172">
        <f t="shared" ref="C79:F79" si="75">C75-C76</f>
        <v>0</v>
      </c>
      <c r="D79" s="172">
        <f t="shared" si="75"/>
        <v>0</v>
      </c>
      <c r="E79" s="172">
        <f t="shared" si="75"/>
        <v>0</v>
      </c>
      <c r="F79" s="172">
        <f t="shared" si="75"/>
        <v>0</v>
      </c>
      <c r="H79" s="173" t="s">
        <v>57</v>
      </c>
      <c r="I79" s="172">
        <f>I75-I76</f>
        <v>0</v>
      </c>
      <c r="J79" s="172">
        <f t="shared" ref="J79:R79" si="76">J75-J76</f>
        <v>0</v>
      </c>
      <c r="K79" s="172">
        <f t="shared" si="76"/>
        <v>0</v>
      </c>
      <c r="L79" s="172">
        <f t="shared" si="76"/>
        <v>0</v>
      </c>
      <c r="M79" s="172">
        <f t="shared" si="76"/>
        <v>0</v>
      </c>
      <c r="N79" s="172">
        <f t="shared" si="76"/>
        <v>0</v>
      </c>
      <c r="O79" s="172">
        <f t="shared" si="76"/>
        <v>0</v>
      </c>
      <c r="P79" s="172">
        <f t="shared" si="76"/>
        <v>0</v>
      </c>
      <c r="Q79" s="172">
        <f t="shared" si="76"/>
        <v>0</v>
      </c>
      <c r="R79" s="172">
        <f t="shared" si="76"/>
        <v>0</v>
      </c>
    </row>
    <row r="80" spans="1:18" x14ac:dyDescent="0.3">
      <c r="A80" s="28"/>
      <c r="B80" s="29"/>
      <c r="C80" s="29"/>
      <c r="D80" s="29"/>
      <c r="E80" s="29"/>
      <c r="F80" s="29"/>
      <c r="H80" s="28"/>
      <c r="I80" s="29"/>
      <c r="J80" s="29"/>
      <c r="K80" s="29"/>
      <c r="L80" s="29"/>
      <c r="M80" s="29"/>
      <c r="N80" s="29"/>
      <c r="O80" s="29"/>
      <c r="P80" s="29"/>
      <c r="Q80" s="29"/>
      <c r="R80" s="29"/>
    </row>
    <row r="82" spans="1:18" x14ac:dyDescent="0.3">
      <c r="A82" s="420">
        <v>43374</v>
      </c>
      <c r="B82" s="420"/>
      <c r="C82" s="420"/>
      <c r="D82" s="420"/>
      <c r="E82" s="420"/>
      <c r="F82" s="420"/>
      <c r="H82" s="420">
        <v>43374</v>
      </c>
      <c r="I82" s="420"/>
      <c r="J82" s="420"/>
      <c r="K82" s="420"/>
      <c r="L82" s="420"/>
      <c r="M82" s="420"/>
      <c r="N82" s="420"/>
      <c r="O82" s="420"/>
      <c r="P82" s="420"/>
      <c r="Q82" s="420"/>
      <c r="R82" s="420"/>
    </row>
    <row r="83" spans="1:18" ht="46.8" x14ac:dyDescent="0.3">
      <c r="A83" s="174" t="s">
        <v>39</v>
      </c>
      <c r="B83" s="174" t="s">
        <v>36</v>
      </c>
      <c r="C83" s="174" t="s">
        <v>10</v>
      </c>
      <c r="D83" s="174" t="s">
        <v>11</v>
      </c>
      <c r="E83" s="174" t="s">
        <v>12</v>
      </c>
      <c r="F83" s="174" t="s">
        <v>37</v>
      </c>
      <c r="H83" s="174" t="s">
        <v>39</v>
      </c>
      <c r="I83" s="174" t="s">
        <v>235</v>
      </c>
      <c r="J83" s="174" t="s">
        <v>230</v>
      </c>
      <c r="K83" s="174" t="s">
        <v>236</v>
      </c>
      <c r="L83" s="174" t="s">
        <v>231</v>
      </c>
      <c r="M83" s="174" t="s">
        <v>237</v>
      </c>
      <c r="N83" s="174" t="s">
        <v>232</v>
      </c>
      <c r="O83" s="174" t="s">
        <v>238</v>
      </c>
      <c r="P83" s="174" t="s">
        <v>233</v>
      </c>
      <c r="Q83" s="174" t="s">
        <v>239</v>
      </c>
      <c r="R83" s="174" t="s">
        <v>234</v>
      </c>
    </row>
    <row r="84" spans="1:18" x14ac:dyDescent="0.3">
      <c r="A84" s="171" t="s">
        <v>55</v>
      </c>
      <c r="B84" s="172">
        <f>'Outward Details'!B266</f>
        <v>0</v>
      </c>
      <c r="C84" s="172">
        <f>'Outward Details'!C266</f>
        <v>0</v>
      </c>
      <c r="D84" s="172">
        <f>'Outward Details'!D266</f>
        <v>0</v>
      </c>
      <c r="E84" s="172">
        <f>'Outward Details'!E266</f>
        <v>0</v>
      </c>
      <c r="F84" s="172">
        <f>'Outward Details'!F266</f>
        <v>0</v>
      </c>
      <c r="H84" s="171" t="s">
        <v>55</v>
      </c>
      <c r="I84" s="65"/>
      <c r="J84" s="172">
        <f>B84-I84</f>
        <v>0</v>
      </c>
      <c r="K84" s="65"/>
      <c r="L84" s="172">
        <f>C84-K84</f>
        <v>0</v>
      </c>
      <c r="M84" s="65"/>
      <c r="N84" s="172">
        <f>D84-M84</f>
        <v>0</v>
      </c>
      <c r="O84" s="65"/>
      <c r="P84" s="172">
        <f>E84-O84</f>
        <v>0</v>
      </c>
      <c r="Q84" s="65"/>
      <c r="R84" s="172">
        <f>F84-Q84</f>
        <v>0</v>
      </c>
    </row>
    <row r="85" spans="1:18" x14ac:dyDescent="0.3">
      <c r="A85" s="171" t="s">
        <v>38</v>
      </c>
      <c r="B85" s="172">
        <f>'GSTR1 Details'!B180</f>
        <v>0</v>
      </c>
      <c r="C85" s="172">
        <f>'GSTR1 Details'!C180</f>
        <v>0</v>
      </c>
      <c r="D85" s="172">
        <f>'GSTR1 Details'!D180</f>
        <v>0</v>
      </c>
      <c r="E85" s="172">
        <f>'GSTR1 Details'!E180</f>
        <v>0</v>
      </c>
      <c r="F85" s="172">
        <f>'GSTR1 Details'!F180</f>
        <v>0</v>
      </c>
      <c r="H85" s="171" t="s">
        <v>38</v>
      </c>
      <c r="I85" s="65"/>
      <c r="J85" s="172">
        <f t="shared" ref="J85:J86" si="77">B85-I85</f>
        <v>0</v>
      </c>
      <c r="K85" s="65"/>
      <c r="L85" s="172">
        <f t="shared" ref="L85:L86" si="78">C85-K85</f>
        <v>0</v>
      </c>
      <c r="M85" s="65"/>
      <c r="N85" s="172">
        <f t="shared" ref="N85:N86" si="79">D85-M85</f>
        <v>0</v>
      </c>
      <c r="O85" s="65"/>
      <c r="P85" s="172">
        <f t="shared" ref="P85:P86" si="80">E85-O85</f>
        <v>0</v>
      </c>
      <c r="Q85" s="65"/>
      <c r="R85" s="172">
        <f t="shared" ref="R85:R86" si="81">F85-Q85</f>
        <v>0</v>
      </c>
    </row>
    <row r="86" spans="1:18" x14ac:dyDescent="0.3">
      <c r="A86" s="171" t="s">
        <v>228</v>
      </c>
      <c r="B86" s="172">
        <f>'GSTR 3B Details'!B169-'GSTR 3B Details'!B167</f>
        <v>0</v>
      </c>
      <c r="C86" s="172">
        <f>'GSTR 3B Details'!C169-'GSTR 3B Details'!C167</f>
        <v>0</v>
      </c>
      <c r="D86" s="172">
        <f>'GSTR 3B Details'!D169-'GSTR 3B Details'!D167</f>
        <v>0</v>
      </c>
      <c r="E86" s="172">
        <f>'GSTR 3B Details'!E169-'GSTR 3B Details'!E167</f>
        <v>0</v>
      </c>
      <c r="F86" s="172">
        <f>'GSTR 3B Details'!F169-'GSTR 3B Details'!F167</f>
        <v>0</v>
      </c>
      <c r="H86" s="171" t="s">
        <v>228</v>
      </c>
      <c r="I86" s="65"/>
      <c r="J86" s="172">
        <f t="shared" si="77"/>
        <v>0</v>
      </c>
      <c r="K86" s="65"/>
      <c r="L86" s="172">
        <f t="shared" si="78"/>
        <v>0</v>
      </c>
      <c r="M86" s="65"/>
      <c r="N86" s="172">
        <f t="shared" si="79"/>
        <v>0</v>
      </c>
      <c r="O86" s="65"/>
      <c r="P86" s="172">
        <f t="shared" si="80"/>
        <v>0</v>
      </c>
      <c r="Q86" s="65"/>
      <c r="R86" s="172">
        <f t="shared" si="81"/>
        <v>0</v>
      </c>
    </row>
    <row r="87" spans="1:18" x14ac:dyDescent="0.3">
      <c r="A87" s="173" t="s">
        <v>56</v>
      </c>
      <c r="B87" s="172">
        <f>B84-B85</f>
        <v>0</v>
      </c>
      <c r="C87" s="172">
        <f t="shared" ref="C87:F87" si="82">C84-C85</f>
        <v>0</v>
      </c>
      <c r="D87" s="172">
        <f t="shared" si="82"/>
        <v>0</v>
      </c>
      <c r="E87" s="172">
        <f t="shared" si="82"/>
        <v>0</v>
      </c>
      <c r="F87" s="172">
        <f t="shared" si="82"/>
        <v>0</v>
      </c>
      <c r="H87" s="173" t="s">
        <v>56</v>
      </c>
      <c r="I87" s="172">
        <f>I84-I85</f>
        <v>0</v>
      </c>
      <c r="J87" s="172">
        <f t="shared" ref="J87:R87" si="83">J84-J85</f>
        <v>0</v>
      </c>
      <c r="K87" s="172">
        <f t="shared" si="83"/>
        <v>0</v>
      </c>
      <c r="L87" s="172">
        <f t="shared" si="83"/>
        <v>0</v>
      </c>
      <c r="M87" s="172">
        <f t="shared" si="83"/>
        <v>0</v>
      </c>
      <c r="N87" s="172">
        <f t="shared" si="83"/>
        <v>0</v>
      </c>
      <c r="O87" s="172">
        <f t="shared" si="83"/>
        <v>0</v>
      </c>
      <c r="P87" s="172">
        <f t="shared" si="83"/>
        <v>0</v>
      </c>
      <c r="Q87" s="172">
        <f t="shared" si="83"/>
        <v>0</v>
      </c>
      <c r="R87" s="172">
        <f t="shared" si="83"/>
        <v>0</v>
      </c>
    </row>
    <row r="88" spans="1:18" x14ac:dyDescent="0.3">
      <c r="A88" s="173" t="s">
        <v>58</v>
      </c>
      <c r="B88" s="172">
        <f>B84-B86</f>
        <v>0</v>
      </c>
      <c r="C88" s="172">
        <f t="shared" ref="C88:F88" si="84">C84-C86</f>
        <v>0</v>
      </c>
      <c r="D88" s="172">
        <f t="shared" si="84"/>
        <v>0</v>
      </c>
      <c r="E88" s="172">
        <f t="shared" si="84"/>
        <v>0</v>
      </c>
      <c r="F88" s="172">
        <f t="shared" si="84"/>
        <v>0</v>
      </c>
      <c r="H88" s="173" t="s">
        <v>58</v>
      </c>
      <c r="I88" s="172">
        <f>I84-I86</f>
        <v>0</v>
      </c>
      <c r="J88" s="172">
        <f t="shared" ref="J88:R88" si="85">J84-J86</f>
        <v>0</v>
      </c>
      <c r="K88" s="172">
        <f t="shared" si="85"/>
        <v>0</v>
      </c>
      <c r="L88" s="172">
        <f t="shared" si="85"/>
        <v>0</v>
      </c>
      <c r="M88" s="172">
        <f t="shared" si="85"/>
        <v>0</v>
      </c>
      <c r="N88" s="172">
        <f t="shared" si="85"/>
        <v>0</v>
      </c>
      <c r="O88" s="172">
        <f t="shared" si="85"/>
        <v>0</v>
      </c>
      <c r="P88" s="172">
        <f t="shared" si="85"/>
        <v>0</v>
      </c>
      <c r="Q88" s="172">
        <f t="shared" si="85"/>
        <v>0</v>
      </c>
      <c r="R88" s="172">
        <f t="shared" si="85"/>
        <v>0</v>
      </c>
    </row>
    <row r="89" spans="1:18" x14ac:dyDescent="0.3">
      <c r="A89" s="173" t="s">
        <v>57</v>
      </c>
      <c r="B89" s="172">
        <f>B85-B86</f>
        <v>0</v>
      </c>
      <c r="C89" s="172">
        <f t="shared" ref="C89:F89" si="86">C85-C86</f>
        <v>0</v>
      </c>
      <c r="D89" s="172">
        <f t="shared" si="86"/>
        <v>0</v>
      </c>
      <c r="E89" s="172">
        <f t="shared" si="86"/>
        <v>0</v>
      </c>
      <c r="F89" s="172">
        <f t="shared" si="86"/>
        <v>0</v>
      </c>
      <c r="H89" s="173" t="s">
        <v>57</v>
      </c>
      <c r="I89" s="172">
        <f>I85-I86</f>
        <v>0</v>
      </c>
      <c r="J89" s="172">
        <f t="shared" ref="J89:R89" si="87">J85-J86</f>
        <v>0</v>
      </c>
      <c r="K89" s="172">
        <f t="shared" si="87"/>
        <v>0</v>
      </c>
      <c r="L89" s="172">
        <f t="shared" si="87"/>
        <v>0</v>
      </c>
      <c r="M89" s="172">
        <f t="shared" si="87"/>
        <v>0</v>
      </c>
      <c r="N89" s="172">
        <f t="shared" si="87"/>
        <v>0</v>
      </c>
      <c r="O89" s="172">
        <f t="shared" si="87"/>
        <v>0</v>
      </c>
      <c r="P89" s="172">
        <f t="shared" si="87"/>
        <v>0</v>
      </c>
      <c r="Q89" s="172">
        <f t="shared" si="87"/>
        <v>0</v>
      </c>
      <c r="R89" s="172">
        <f t="shared" si="87"/>
        <v>0</v>
      </c>
    </row>
    <row r="90" spans="1:18" x14ac:dyDescent="0.3">
      <c r="A90" s="28"/>
      <c r="B90" s="27"/>
      <c r="C90" s="27"/>
      <c r="D90" s="27"/>
      <c r="E90" s="27"/>
      <c r="F90" s="27"/>
      <c r="H90" s="28"/>
      <c r="I90" s="27"/>
      <c r="J90" s="27"/>
      <c r="K90" s="27"/>
      <c r="L90" s="27"/>
      <c r="M90" s="27"/>
      <c r="N90" s="27"/>
      <c r="O90" s="27"/>
      <c r="P90" s="27"/>
      <c r="Q90" s="27"/>
      <c r="R90" s="27"/>
    </row>
    <row r="92" spans="1:18" x14ac:dyDescent="0.3">
      <c r="A92" s="420">
        <v>43405</v>
      </c>
      <c r="B92" s="420"/>
      <c r="C92" s="420"/>
      <c r="D92" s="420"/>
      <c r="E92" s="420"/>
      <c r="F92" s="420"/>
      <c r="H92" s="420">
        <v>43405</v>
      </c>
      <c r="I92" s="420"/>
      <c r="J92" s="420"/>
      <c r="K92" s="420"/>
      <c r="L92" s="420"/>
      <c r="M92" s="420"/>
      <c r="N92" s="420"/>
      <c r="O92" s="420"/>
      <c r="P92" s="420"/>
      <c r="Q92" s="420"/>
      <c r="R92" s="420"/>
    </row>
    <row r="93" spans="1:18" ht="46.8" x14ac:dyDescent="0.3">
      <c r="A93" s="174" t="s">
        <v>39</v>
      </c>
      <c r="B93" s="174" t="s">
        <v>36</v>
      </c>
      <c r="C93" s="174" t="s">
        <v>10</v>
      </c>
      <c r="D93" s="174" t="s">
        <v>11</v>
      </c>
      <c r="E93" s="174" t="s">
        <v>12</v>
      </c>
      <c r="F93" s="174" t="s">
        <v>37</v>
      </c>
      <c r="H93" s="174" t="s">
        <v>39</v>
      </c>
      <c r="I93" s="174" t="s">
        <v>235</v>
      </c>
      <c r="J93" s="174" t="s">
        <v>230</v>
      </c>
      <c r="K93" s="174" t="s">
        <v>236</v>
      </c>
      <c r="L93" s="174" t="s">
        <v>231</v>
      </c>
      <c r="M93" s="174" t="s">
        <v>237</v>
      </c>
      <c r="N93" s="174" t="s">
        <v>232</v>
      </c>
      <c r="O93" s="174" t="s">
        <v>238</v>
      </c>
      <c r="P93" s="174" t="s">
        <v>233</v>
      </c>
      <c r="Q93" s="174" t="s">
        <v>239</v>
      </c>
      <c r="R93" s="174" t="s">
        <v>234</v>
      </c>
    </row>
    <row r="94" spans="1:18" x14ac:dyDescent="0.3">
      <c r="A94" s="171" t="s">
        <v>55</v>
      </c>
      <c r="B94" s="172">
        <f>'Outward Details'!B267</f>
        <v>0</v>
      </c>
      <c r="C94" s="172">
        <f>'Outward Details'!C267</f>
        <v>0</v>
      </c>
      <c r="D94" s="172">
        <f>'Outward Details'!D267</f>
        <v>0</v>
      </c>
      <c r="E94" s="172">
        <f>'Outward Details'!E267</f>
        <v>0</v>
      </c>
      <c r="F94" s="172">
        <f>'Outward Details'!F267</f>
        <v>0</v>
      </c>
      <c r="H94" s="171" t="s">
        <v>55</v>
      </c>
      <c r="I94" s="65"/>
      <c r="J94" s="172">
        <f>B94-I94</f>
        <v>0</v>
      </c>
      <c r="K94" s="65"/>
      <c r="L94" s="172">
        <f>C94-K94</f>
        <v>0</v>
      </c>
      <c r="M94" s="65"/>
      <c r="N94" s="172">
        <f>D94-M94</f>
        <v>0</v>
      </c>
      <c r="O94" s="65"/>
      <c r="P94" s="172">
        <f>E94-O94</f>
        <v>0</v>
      </c>
      <c r="Q94" s="65"/>
      <c r="R94" s="172">
        <f>F94-Q94</f>
        <v>0</v>
      </c>
    </row>
    <row r="95" spans="1:18" x14ac:dyDescent="0.3">
      <c r="A95" s="171" t="s">
        <v>38</v>
      </c>
      <c r="B95" s="172">
        <f>'GSTR1 Details'!B206</f>
        <v>0</v>
      </c>
      <c r="C95" s="172">
        <f>'GSTR1 Details'!C206</f>
        <v>0</v>
      </c>
      <c r="D95" s="172">
        <f>'GSTR1 Details'!D206</f>
        <v>0</v>
      </c>
      <c r="E95" s="172">
        <f>'GSTR1 Details'!E206</f>
        <v>0</v>
      </c>
      <c r="F95" s="172">
        <f>'GSTR1 Details'!F206</f>
        <v>0</v>
      </c>
      <c r="H95" s="171" t="s">
        <v>38</v>
      </c>
      <c r="I95" s="65"/>
      <c r="J95" s="172">
        <f t="shared" ref="J95:J96" si="88">B95-I95</f>
        <v>0</v>
      </c>
      <c r="K95" s="65"/>
      <c r="L95" s="172">
        <f t="shared" ref="L95:L96" si="89">C95-K95</f>
        <v>0</v>
      </c>
      <c r="M95" s="65"/>
      <c r="N95" s="172">
        <f t="shared" ref="N95:N96" si="90">D95-M95</f>
        <v>0</v>
      </c>
      <c r="O95" s="65"/>
      <c r="P95" s="172">
        <f t="shared" ref="P95:P96" si="91">E95-O95</f>
        <v>0</v>
      </c>
      <c r="Q95" s="65"/>
      <c r="R95" s="172">
        <f t="shared" ref="R95:R96" si="92">F95-Q95</f>
        <v>0</v>
      </c>
    </row>
    <row r="96" spans="1:18" x14ac:dyDescent="0.3">
      <c r="A96" s="171" t="s">
        <v>228</v>
      </c>
      <c r="B96" s="172">
        <f>'GSTR 3B Details'!B194-'GSTR 3B Details'!B192</f>
        <v>0</v>
      </c>
      <c r="C96" s="172">
        <f>'GSTR 3B Details'!C194-'GSTR 3B Details'!C192</f>
        <v>0</v>
      </c>
      <c r="D96" s="172">
        <f>'GSTR 3B Details'!D194-'GSTR 3B Details'!D192</f>
        <v>0</v>
      </c>
      <c r="E96" s="172">
        <f>'GSTR 3B Details'!E194-'GSTR 3B Details'!E192</f>
        <v>0</v>
      </c>
      <c r="F96" s="172">
        <f>'GSTR 3B Details'!F194-'GSTR 3B Details'!F192</f>
        <v>0</v>
      </c>
      <c r="H96" s="171" t="s">
        <v>228</v>
      </c>
      <c r="I96" s="65"/>
      <c r="J96" s="172">
        <f t="shared" si="88"/>
        <v>0</v>
      </c>
      <c r="K96" s="65"/>
      <c r="L96" s="172">
        <f t="shared" si="89"/>
        <v>0</v>
      </c>
      <c r="M96" s="65"/>
      <c r="N96" s="172">
        <f t="shared" si="90"/>
        <v>0</v>
      </c>
      <c r="O96" s="65"/>
      <c r="P96" s="172">
        <f t="shared" si="91"/>
        <v>0</v>
      </c>
      <c r="Q96" s="65"/>
      <c r="R96" s="172">
        <f t="shared" si="92"/>
        <v>0</v>
      </c>
    </row>
    <row r="97" spans="1:18" x14ac:dyDescent="0.3">
      <c r="A97" s="173" t="s">
        <v>56</v>
      </c>
      <c r="B97" s="172">
        <f>B94-B95</f>
        <v>0</v>
      </c>
      <c r="C97" s="172">
        <f t="shared" ref="C97:F97" si="93">C94-C95</f>
        <v>0</v>
      </c>
      <c r="D97" s="172">
        <f t="shared" si="93"/>
        <v>0</v>
      </c>
      <c r="E97" s="172">
        <f t="shared" si="93"/>
        <v>0</v>
      </c>
      <c r="F97" s="172">
        <f t="shared" si="93"/>
        <v>0</v>
      </c>
      <c r="H97" s="173" t="s">
        <v>56</v>
      </c>
      <c r="I97" s="172">
        <f>I94-I95</f>
        <v>0</v>
      </c>
      <c r="J97" s="172">
        <f t="shared" ref="J97:R97" si="94">J94-J95</f>
        <v>0</v>
      </c>
      <c r="K97" s="172">
        <f t="shared" si="94"/>
        <v>0</v>
      </c>
      <c r="L97" s="172">
        <f t="shared" si="94"/>
        <v>0</v>
      </c>
      <c r="M97" s="172">
        <f t="shared" si="94"/>
        <v>0</v>
      </c>
      <c r="N97" s="172">
        <f t="shared" si="94"/>
        <v>0</v>
      </c>
      <c r="O97" s="172">
        <f t="shared" si="94"/>
        <v>0</v>
      </c>
      <c r="P97" s="172">
        <f t="shared" si="94"/>
        <v>0</v>
      </c>
      <c r="Q97" s="172">
        <f t="shared" si="94"/>
        <v>0</v>
      </c>
      <c r="R97" s="172">
        <f t="shared" si="94"/>
        <v>0</v>
      </c>
    </row>
    <row r="98" spans="1:18" x14ac:dyDescent="0.3">
      <c r="A98" s="173" t="s">
        <v>58</v>
      </c>
      <c r="B98" s="172">
        <f>B94-B96</f>
        <v>0</v>
      </c>
      <c r="C98" s="172">
        <f t="shared" ref="C98:F98" si="95">C94-C96</f>
        <v>0</v>
      </c>
      <c r="D98" s="172">
        <f t="shared" si="95"/>
        <v>0</v>
      </c>
      <c r="E98" s="172">
        <f t="shared" si="95"/>
        <v>0</v>
      </c>
      <c r="F98" s="172">
        <f t="shared" si="95"/>
        <v>0</v>
      </c>
      <c r="H98" s="173" t="s">
        <v>58</v>
      </c>
      <c r="I98" s="172">
        <f>I94-I96</f>
        <v>0</v>
      </c>
      <c r="J98" s="172">
        <f t="shared" ref="J98:R98" si="96">J94-J96</f>
        <v>0</v>
      </c>
      <c r="K98" s="172">
        <f t="shared" si="96"/>
        <v>0</v>
      </c>
      <c r="L98" s="172">
        <f t="shared" si="96"/>
        <v>0</v>
      </c>
      <c r="M98" s="172">
        <f t="shared" si="96"/>
        <v>0</v>
      </c>
      <c r="N98" s="172">
        <f t="shared" si="96"/>
        <v>0</v>
      </c>
      <c r="O98" s="172">
        <f t="shared" si="96"/>
        <v>0</v>
      </c>
      <c r="P98" s="172">
        <f t="shared" si="96"/>
        <v>0</v>
      </c>
      <c r="Q98" s="172">
        <f t="shared" si="96"/>
        <v>0</v>
      </c>
      <c r="R98" s="172">
        <f t="shared" si="96"/>
        <v>0</v>
      </c>
    </row>
    <row r="99" spans="1:18" x14ac:dyDescent="0.3">
      <c r="A99" s="173" t="s">
        <v>57</v>
      </c>
      <c r="B99" s="172">
        <f>B95-B96</f>
        <v>0</v>
      </c>
      <c r="C99" s="172">
        <f t="shared" ref="C99:F99" si="97">C95-C96</f>
        <v>0</v>
      </c>
      <c r="D99" s="172">
        <f t="shared" si="97"/>
        <v>0</v>
      </c>
      <c r="E99" s="172">
        <f t="shared" si="97"/>
        <v>0</v>
      </c>
      <c r="F99" s="172">
        <f t="shared" si="97"/>
        <v>0</v>
      </c>
      <c r="H99" s="173" t="s">
        <v>57</v>
      </c>
      <c r="I99" s="172">
        <f>I95-I96</f>
        <v>0</v>
      </c>
      <c r="J99" s="172">
        <f t="shared" ref="J99:R99" si="98">J95-J96</f>
        <v>0</v>
      </c>
      <c r="K99" s="172">
        <f t="shared" si="98"/>
        <v>0</v>
      </c>
      <c r="L99" s="172">
        <f t="shared" si="98"/>
        <v>0</v>
      </c>
      <c r="M99" s="172">
        <f t="shared" si="98"/>
        <v>0</v>
      </c>
      <c r="N99" s="172">
        <f t="shared" si="98"/>
        <v>0</v>
      </c>
      <c r="O99" s="172">
        <f t="shared" si="98"/>
        <v>0</v>
      </c>
      <c r="P99" s="172">
        <f t="shared" si="98"/>
        <v>0</v>
      </c>
      <c r="Q99" s="172">
        <f t="shared" si="98"/>
        <v>0</v>
      </c>
      <c r="R99" s="172">
        <f t="shared" si="98"/>
        <v>0</v>
      </c>
    </row>
    <row r="100" spans="1:18" x14ac:dyDescent="0.3">
      <c r="A100" s="28"/>
      <c r="B100" s="29"/>
      <c r="C100" s="29"/>
      <c r="D100" s="29"/>
      <c r="E100" s="29"/>
      <c r="F100" s="29"/>
      <c r="H100" s="28"/>
      <c r="I100" s="29"/>
      <c r="J100" s="29"/>
      <c r="K100" s="29"/>
      <c r="L100" s="29"/>
      <c r="M100" s="29"/>
      <c r="N100" s="29"/>
      <c r="O100" s="29"/>
      <c r="P100" s="29"/>
      <c r="Q100" s="29"/>
      <c r="R100" s="29"/>
    </row>
    <row r="102" spans="1:18" x14ac:dyDescent="0.3">
      <c r="A102" s="420">
        <v>43435</v>
      </c>
      <c r="B102" s="420"/>
      <c r="C102" s="420"/>
      <c r="D102" s="420"/>
      <c r="E102" s="420"/>
      <c r="F102" s="420"/>
      <c r="H102" s="420">
        <v>43435</v>
      </c>
      <c r="I102" s="420"/>
      <c r="J102" s="420"/>
      <c r="K102" s="420"/>
      <c r="L102" s="420"/>
      <c r="M102" s="420"/>
      <c r="N102" s="420"/>
      <c r="O102" s="420"/>
      <c r="P102" s="420"/>
      <c r="Q102" s="420"/>
      <c r="R102" s="420"/>
    </row>
    <row r="103" spans="1:18" ht="46.8" x14ac:dyDescent="0.3">
      <c r="A103" s="174" t="s">
        <v>39</v>
      </c>
      <c r="B103" s="174" t="s">
        <v>36</v>
      </c>
      <c r="C103" s="174" t="s">
        <v>10</v>
      </c>
      <c r="D103" s="174" t="s">
        <v>11</v>
      </c>
      <c r="E103" s="174" t="s">
        <v>12</v>
      </c>
      <c r="F103" s="174" t="s">
        <v>37</v>
      </c>
      <c r="H103" s="174" t="s">
        <v>39</v>
      </c>
      <c r="I103" s="174" t="s">
        <v>235</v>
      </c>
      <c r="J103" s="174" t="s">
        <v>230</v>
      </c>
      <c r="K103" s="174" t="s">
        <v>236</v>
      </c>
      <c r="L103" s="174" t="s">
        <v>231</v>
      </c>
      <c r="M103" s="174" t="s">
        <v>237</v>
      </c>
      <c r="N103" s="174" t="s">
        <v>232</v>
      </c>
      <c r="O103" s="174" t="s">
        <v>238</v>
      </c>
      <c r="P103" s="174" t="s">
        <v>233</v>
      </c>
      <c r="Q103" s="174" t="s">
        <v>239</v>
      </c>
      <c r="R103" s="174" t="s">
        <v>234</v>
      </c>
    </row>
    <row r="104" spans="1:18" x14ac:dyDescent="0.3">
      <c r="A104" s="171" t="s">
        <v>55</v>
      </c>
      <c r="B104" s="172">
        <f>'Outward Details'!B268</f>
        <v>0</v>
      </c>
      <c r="C104" s="172">
        <f>'Outward Details'!C268</f>
        <v>0</v>
      </c>
      <c r="D104" s="172">
        <f>'Outward Details'!D268</f>
        <v>0</v>
      </c>
      <c r="E104" s="172">
        <f>'Outward Details'!E268</f>
        <v>0</v>
      </c>
      <c r="F104" s="172">
        <f>'Outward Details'!F268</f>
        <v>0</v>
      </c>
      <c r="H104" s="171" t="s">
        <v>55</v>
      </c>
      <c r="I104" s="65"/>
      <c r="J104" s="172">
        <f>B104-I104</f>
        <v>0</v>
      </c>
      <c r="K104" s="65"/>
      <c r="L104" s="172">
        <f>C104-K104</f>
        <v>0</v>
      </c>
      <c r="M104" s="65"/>
      <c r="N104" s="172">
        <f>D104-M104</f>
        <v>0</v>
      </c>
      <c r="O104" s="65"/>
      <c r="P104" s="172">
        <f>E104-O104</f>
        <v>0</v>
      </c>
      <c r="Q104" s="65"/>
      <c r="R104" s="172">
        <f>F104-Q104</f>
        <v>0</v>
      </c>
    </row>
    <row r="105" spans="1:18" x14ac:dyDescent="0.3">
      <c r="A105" s="171" t="s">
        <v>38</v>
      </c>
      <c r="B105" s="172">
        <f>'GSTR1 Details'!B232</f>
        <v>0</v>
      </c>
      <c r="C105" s="172">
        <f>'GSTR1 Details'!C232</f>
        <v>0</v>
      </c>
      <c r="D105" s="172">
        <f>'GSTR1 Details'!D232</f>
        <v>0</v>
      </c>
      <c r="E105" s="172">
        <f>'GSTR1 Details'!E232</f>
        <v>0</v>
      </c>
      <c r="F105" s="172">
        <f>'GSTR1 Details'!F232</f>
        <v>0</v>
      </c>
      <c r="H105" s="171" t="s">
        <v>38</v>
      </c>
      <c r="I105" s="65"/>
      <c r="J105" s="172">
        <f t="shared" ref="J105:J106" si="99">B105-I105</f>
        <v>0</v>
      </c>
      <c r="K105" s="65"/>
      <c r="L105" s="172">
        <f t="shared" ref="L105:L106" si="100">C105-K105</f>
        <v>0</v>
      </c>
      <c r="M105" s="65"/>
      <c r="N105" s="172">
        <f t="shared" ref="N105:N106" si="101">D105-M105</f>
        <v>0</v>
      </c>
      <c r="O105" s="65"/>
      <c r="P105" s="172">
        <f t="shared" ref="P105:P106" si="102">E105-O105</f>
        <v>0</v>
      </c>
      <c r="Q105" s="65"/>
      <c r="R105" s="172">
        <f t="shared" ref="R105:R106" si="103">F105-Q105</f>
        <v>0</v>
      </c>
    </row>
    <row r="106" spans="1:18" x14ac:dyDescent="0.3">
      <c r="A106" s="171" t="s">
        <v>228</v>
      </c>
      <c r="B106" s="172">
        <f>'GSTR 3B Details'!B219-'GSTR 3B Details'!B217</f>
        <v>0</v>
      </c>
      <c r="C106" s="172">
        <f>'GSTR 3B Details'!C219-'GSTR 3B Details'!C217</f>
        <v>0</v>
      </c>
      <c r="D106" s="172">
        <f>'GSTR 3B Details'!D219-'GSTR 3B Details'!D217</f>
        <v>0</v>
      </c>
      <c r="E106" s="172">
        <f>'GSTR 3B Details'!E219-'GSTR 3B Details'!E217</f>
        <v>0</v>
      </c>
      <c r="F106" s="172">
        <f>'GSTR 3B Details'!F219-'GSTR 3B Details'!F217</f>
        <v>0</v>
      </c>
      <c r="H106" s="171" t="s">
        <v>228</v>
      </c>
      <c r="I106" s="65"/>
      <c r="J106" s="172">
        <f t="shared" si="99"/>
        <v>0</v>
      </c>
      <c r="K106" s="65"/>
      <c r="L106" s="172">
        <f t="shared" si="100"/>
        <v>0</v>
      </c>
      <c r="M106" s="65"/>
      <c r="N106" s="172">
        <f t="shared" si="101"/>
        <v>0</v>
      </c>
      <c r="O106" s="65"/>
      <c r="P106" s="172">
        <f t="shared" si="102"/>
        <v>0</v>
      </c>
      <c r="Q106" s="65"/>
      <c r="R106" s="172">
        <f t="shared" si="103"/>
        <v>0</v>
      </c>
    </row>
    <row r="107" spans="1:18" x14ac:dyDescent="0.3">
      <c r="A107" s="173" t="s">
        <v>56</v>
      </c>
      <c r="B107" s="172">
        <f>B104-B105</f>
        <v>0</v>
      </c>
      <c r="C107" s="172">
        <f t="shared" ref="C107:F107" si="104">C104-C105</f>
        <v>0</v>
      </c>
      <c r="D107" s="172">
        <f t="shared" si="104"/>
        <v>0</v>
      </c>
      <c r="E107" s="172">
        <f t="shared" si="104"/>
        <v>0</v>
      </c>
      <c r="F107" s="172">
        <f t="shared" si="104"/>
        <v>0</v>
      </c>
      <c r="H107" s="173" t="s">
        <v>56</v>
      </c>
      <c r="I107" s="172">
        <f>I104-I105</f>
        <v>0</v>
      </c>
      <c r="J107" s="172">
        <f t="shared" ref="J107:R107" si="105">J104-J105</f>
        <v>0</v>
      </c>
      <c r="K107" s="172">
        <f t="shared" si="105"/>
        <v>0</v>
      </c>
      <c r="L107" s="172">
        <f t="shared" si="105"/>
        <v>0</v>
      </c>
      <c r="M107" s="172">
        <f t="shared" si="105"/>
        <v>0</v>
      </c>
      <c r="N107" s="172">
        <f t="shared" si="105"/>
        <v>0</v>
      </c>
      <c r="O107" s="172">
        <f t="shared" si="105"/>
        <v>0</v>
      </c>
      <c r="P107" s="172">
        <f t="shared" si="105"/>
        <v>0</v>
      </c>
      <c r="Q107" s="172">
        <f t="shared" si="105"/>
        <v>0</v>
      </c>
      <c r="R107" s="172">
        <f t="shared" si="105"/>
        <v>0</v>
      </c>
    </row>
    <row r="108" spans="1:18" x14ac:dyDescent="0.3">
      <c r="A108" s="173" t="s">
        <v>58</v>
      </c>
      <c r="B108" s="172">
        <f>B104-B106</f>
        <v>0</v>
      </c>
      <c r="C108" s="172">
        <f t="shared" ref="C108:F108" si="106">C104-C106</f>
        <v>0</v>
      </c>
      <c r="D108" s="172">
        <f t="shared" si="106"/>
        <v>0</v>
      </c>
      <c r="E108" s="172">
        <f t="shared" si="106"/>
        <v>0</v>
      </c>
      <c r="F108" s="172">
        <f t="shared" si="106"/>
        <v>0</v>
      </c>
      <c r="H108" s="173" t="s">
        <v>58</v>
      </c>
      <c r="I108" s="172">
        <f>I104-I106</f>
        <v>0</v>
      </c>
      <c r="J108" s="172">
        <f t="shared" ref="J108:R108" si="107">J104-J106</f>
        <v>0</v>
      </c>
      <c r="K108" s="172">
        <f t="shared" si="107"/>
        <v>0</v>
      </c>
      <c r="L108" s="172">
        <f t="shared" si="107"/>
        <v>0</v>
      </c>
      <c r="M108" s="172">
        <f t="shared" si="107"/>
        <v>0</v>
      </c>
      <c r="N108" s="172">
        <f t="shared" si="107"/>
        <v>0</v>
      </c>
      <c r="O108" s="172">
        <f t="shared" si="107"/>
        <v>0</v>
      </c>
      <c r="P108" s="172">
        <f t="shared" si="107"/>
        <v>0</v>
      </c>
      <c r="Q108" s="172">
        <f t="shared" si="107"/>
        <v>0</v>
      </c>
      <c r="R108" s="172">
        <f t="shared" si="107"/>
        <v>0</v>
      </c>
    </row>
    <row r="109" spans="1:18" x14ac:dyDescent="0.3">
      <c r="A109" s="173" t="s">
        <v>57</v>
      </c>
      <c r="B109" s="172">
        <f>B105-B106</f>
        <v>0</v>
      </c>
      <c r="C109" s="172">
        <f t="shared" ref="C109:F109" si="108">C105-C106</f>
        <v>0</v>
      </c>
      <c r="D109" s="172">
        <f t="shared" si="108"/>
        <v>0</v>
      </c>
      <c r="E109" s="172">
        <f t="shared" si="108"/>
        <v>0</v>
      </c>
      <c r="F109" s="172">
        <f t="shared" si="108"/>
        <v>0</v>
      </c>
      <c r="H109" s="173" t="s">
        <v>57</v>
      </c>
      <c r="I109" s="172">
        <f>I105-I106</f>
        <v>0</v>
      </c>
      <c r="J109" s="172">
        <f t="shared" ref="J109:R109" si="109">J105-J106</f>
        <v>0</v>
      </c>
      <c r="K109" s="172">
        <f t="shared" si="109"/>
        <v>0</v>
      </c>
      <c r="L109" s="172">
        <f t="shared" si="109"/>
        <v>0</v>
      </c>
      <c r="M109" s="172">
        <f t="shared" si="109"/>
        <v>0</v>
      </c>
      <c r="N109" s="172">
        <f t="shared" si="109"/>
        <v>0</v>
      </c>
      <c r="O109" s="172">
        <f t="shared" si="109"/>
        <v>0</v>
      </c>
      <c r="P109" s="172">
        <f t="shared" si="109"/>
        <v>0</v>
      </c>
      <c r="Q109" s="172">
        <f t="shared" si="109"/>
        <v>0</v>
      </c>
      <c r="R109" s="172">
        <f t="shared" si="109"/>
        <v>0</v>
      </c>
    </row>
    <row r="110" spans="1:18" x14ac:dyDescent="0.3">
      <c r="A110" s="28"/>
      <c r="B110" s="29"/>
      <c r="C110" s="29"/>
      <c r="D110" s="29"/>
      <c r="E110" s="29"/>
      <c r="F110" s="29"/>
      <c r="H110" s="28"/>
      <c r="I110" s="29"/>
      <c r="J110" s="29"/>
      <c r="K110" s="29"/>
      <c r="L110" s="29"/>
      <c r="M110" s="29"/>
      <c r="N110" s="29"/>
      <c r="O110" s="29"/>
      <c r="P110" s="29"/>
      <c r="Q110" s="29"/>
      <c r="R110" s="29"/>
    </row>
    <row r="112" spans="1:18" x14ac:dyDescent="0.3">
      <c r="A112" s="420">
        <v>43466</v>
      </c>
      <c r="B112" s="420"/>
      <c r="C112" s="420"/>
      <c r="D112" s="420"/>
      <c r="E112" s="420"/>
      <c r="F112" s="420"/>
      <c r="H112" s="420">
        <v>43466</v>
      </c>
      <c r="I112" s="420"/>
      <c r="J112" s="420"/>
      <c r="K112" s="420"/>
      <c r="L112" s="420"/>
      <c r="M112" s="420"/>
      <c r="N112" s="420"/>
      <c r="O112" s="420"/>
      <c r="P112" s="420"/>
      <c r="Q112" s="420"/>
      <c r="R112" s="420"/>
    </row>
    <row r="113" spans="1:18" ht="46.8" x14ac:dyDescent="0.3">
      <c r="A113" s="174" t="s">
        <v>39</v>
      </c>
      <c r="B113" s="174" t="s">
        <v>36</v>
      </c>
      <c r="C113" s="174" t="s">
        <v>10</v>
      </c>
      <c r="D113" s="174" t="s">
        <v>11</v>
      </c>
      <c r="E113" s="174" t="s">
        <v>12</v>
      </c>
      <c r="F113" s="174" t="s">
        <v>37</v>
      </c>
      <c r="H113" s="174" t="s">
        <v>39</v>
      </c>
      <c r="I113" s="174" t="s">
        <v>235</v>
      </c>
      <c r="J113" s="174" t="s">
        <v>230</v>
      </c>
      <c r="K113" s="174" t="s">
        <v>236</v>
      </c>
      <c r="L113" s="174" t="s">
        <v>231</v>
      </c>
      <c r="M113" s="174" t="s">
        <v>237</v>
      </c>
      <c r="N113" s="174" t="s">
        <v>232</v>
      </c>
      <c r="O113" s="174" t="s">
        <v>238</v>
      </c>
      <c r="P113" s="174" t="s">
        <v>233</v>
      </c>
      <c r="Q113" s="174" t="s">
        <v>239</v>
      </c>
      <c r="R113" s="174" t="s">
        <v>234</v>
      </c>
    </row>
    <row r="114" spans="1:18" x14ac:dyDescent="0.3">
      <c r="A114" s="171" t="s">
        <v>55</v>
      </c>
      <c r="B114" s="172">
        <f>'Outward Details'!B269</f>
        <v>0</v>
      </c>
      <c r="C114" s="172">
        <f>'Outward Details'!C269</f>
        <v>0</v>
      </c>
      <c r="D114" s="172">
        <f>'Outward Details'!D269</f>
        <v>0</v>
      </c>
      <c r="E114" s="172">
        <f>'Outward Details'!E269</f>
        <v>0</v>
      </c>
      <c r="F114" s="172">
        <f>'Outward Details'!F269</f>
        <v>0</v>
      </c>
      <c r="H114" s="171" t="s">
        <v>55</v>
      </c>
      <c r="I114" s="65"/>
      <c r="J114" s="172">
        <f>B114-I114</f>
        <v>0</v>
      </c>
      <c r="K114" s="65"/>
      <c r="L114" s="172">
        <f>C114-K114</f>
        <v>0</v>
      </c>
      <c r="M114" s="65"/>
      <c r="N114" s="172">
        <f>D114-M114</f>
        <v>0</v>
      </c>
      <c r="O114" s="65"/>
      <c r="P114" s="172">
        <f>E114-O114</f>
        <v>0</v>
      </c>
      <c r="Q114" s="65"/>
      <c r="R114" s="172">
        <f>F114-Q114</f>
        <v>0</v>
      </c>
    </row>
    <row r="115" spans="1:18" x14ac:dyDescent="0.3">
      <c r="A115" s="171" t="s">
        <v>38</v>
      </c>
      <c r="B115" s="172">
        <f>'GSTR1 Details'!B258</f>
        <v>0</v>
      </c>
      <c r="C115" s="172">
        <f>'GSTR1 Details'!C258</f>
        <v>0</v>
      </c>
      <c r="D115" s="172">
        <f>'GSTR1 Details'!D258</f>
        <v>0</v>
      </c>
      <c r="E115" s="172">
        <f>'GSTR1 Details'!E258</f>
        <v>0</v>
      </c>
      <c r="F115" s="172">
        <f>'GSTR1 Details'!F258</f>
        <v>0</v>
      </c>
      <c r="H115" s="171" t="s">
        <v>38</v>
      </c>
      <c r="I115" s="65"/>
      <c r="J115" s="172">
        <f t="shared" ref="J115:J116" si="110">B115-I115</f>
        <v>0</v>
      </c>
      <c r="K115" s="65"/>
      <c r="L115" s="172">
        <f t="shared" ref="L115:L116" si="111">C115-K115</f>
        <v>0</v>
      </c>
      <c r="M115" s="65"/>
      <c r="N115" s="172">
        <f t="shared" ref="N115:N116" si="112">D115-M115</f>
        <v>0</v>
      </c>
      <c r="O115" s="65"/>
      <c r="P115" s="172">
        <f t="shared" ref="P115:P116" si="113">E115-O115</f>
        <v>0</v>
      </c>
      <c r="Q115" s="65"/>
      <c r="R115" s="172">
        <f t="shared" ref="R115:R116" si="114">F115-Q115</f>
        <v>0</v>
      </c>
    </row>
    <row r="116" spans="1:18" x14ac:dyDescent="0.3">
      <c r="A116" s="171" t="s">
        <v>228</v>
      </c>
      <c r="B116" s="172">
        <f>'GSTR 3B Details'!B244-'GSTR 3B Details'!B242</f>
        <v>0</v>
      </c>
      <c r="C116" s="172">
        <f>'GSTR 3B Details'!C244-'GSTR 3B Details'!C242</f>
        <v>0</v>
      </c>
      <c r="D116" s="172">
        <f>'GSTR 3B Details'!D244-'GSTR 3B Details'!D242</f>
        <v>0</v>
      </c>
      <c r="E116" s="172">
        <f>'GSTR 3B Details'!E244-'GSTR 3B Details'!E242</f>
        <v>0</v>
      </c>
      <c r="F116" s="172">
        <f>'GSTR 3B Details'!F244-'GSTR 3B Details'!F242</f>
        <v>0</v>
      </c>
      <c r="H116" s="171" t="s">
        <v>228</v>
      </c>
      <c r="I116" s="65"/>
      <c r="J116" s="172">
        <f t="shared" si="110"/>
        <v>0</v>
      </c>
      <c r="K116" s="65"/>
      <c r="L116" s="172">
        <f t="shared" si="111"/>
        <v>0</v>
      </c>
      <c r="M116" s="65"/>
      <c r="N116" s="172">
        <f t="shared" si="112"/>
        <v>0</v>
      </c>
      <c r="O116" s="65"/>
      <c r="P116" s="172">
        <f t="shared" si="113"/>
        <v>0</v>
      </c>
      <c r="Q116" s="65"/>
      <c r="R116" s="172">
        <f t="shared" si="114"/>
        <v>0</v>
      </c>
    </row>
    <row r="117" spans="1:18" x14ac:dyDescent="0.3">
      <c r="A117" s="173" t="s">
        <v>56</v>
      </c>
      <c r="B117" s="172">
        <f>B114-B115</f>
        <v>0</v>
      </c>
      <c r="C117" s="172">
        <f t="shared" ref="C117:F117" si="115">C114-C115</f>
        <v>0</v>
      </c>
      <c r="D117" s="172">
        <f t="shared" si="115"/>
        <v>0</v>
      </c>
      <c r="E117" s="172">
        <f t="shared" si="115"/>
        <v>0</v>
      </c>
      <c r="F117" s="172">
        <f t="shared" si="115"/>
        <v>0</v>
      </c>
      <c r="H117" s="173" t="s">
        <v>56</v>
      </c>
      <c r="I117" s="172">
        <f>I114-I115</f>
        <v>0</v>
      </c>
      <c r="J117" s="172">
        <f t="shared" ref="J117:R117" si="116">J114-J115</f>
        <v>0</v>
      </c>
      <c r="K117" s="172">
        <f t="shared" si="116"/>
        <v>0</v>
      </c>
      <c r="L117" s="172">
        <f t="shared" si="116"/>
        <v>0</v>
      </c>
      <c r="M117" s="172">
        <f t="shared" si="116"/>
        <v>0</v>
      </c>
      <c r="N117" s="172">
        <f t="shared" si="116"/>
        <v>0</v>
      </c>
      <c r="O117" s="172">
        <f t="shared" si="116"/>
        <v>0</v>
      </c>
      <c r="P117" s="172">
        <f t="shared" si="116"/>
        <v>0</v>
      </c>
      <c r="Q117" s="172">
        <f t="shared" si="116"/>
        <v>0</v>
      </c>
      <c r="R117" s="172">
        <f t="shared" si="116"/>
        <v>0</v>
      </c>
    </row>
    <row r="118" spans="1:18" x14ac:dyDescent="0.3">
      <c r="A118" s="173" t="s">
        <v>58</v>
      </c>
      <c r="B118" s="172">
        <f>B114-B116</f>
        <v>0</v>
      </c>
      <c r="C118" s="172">
        <f t="shared" ref="C118:F118" si="117">C114-C116</f>
        <v>0</v>
      </c>
      <c r="D118" s="172">
        <f t="shared" si="117"/>
        <v>0</v>
      </c>
      <c r="E118" s="172">
        <f t="shared" si="117"/>
        <v>0</v>
      </c>
      <c r="F118" s="172">
        <f t="shared" si="117"/>
        <v>0</v>
      </c>
      <c r="H118" s="173" t="s">
        <v>58</v>
      </c>
      <c r="I118" s="172">
        <f>I114-I116</f>
        <v>0</v>
      </c>
      <c r="J118" s="172">
        <f t="shared" ref="J118:R118" si="118">J114-J116</f>
        <v>0</v>
      </c>
      <c r="K118" s="172">
        <f t="shared" si="118"/>
        <v>0</v>
      </c>
      <c r="L118" s="172">
        <f t="shared" si="118"/>
        <v>0</v>
      </c>
      <c r="M118" s="172">
        <f t="shared" si="118"/>
        <v>0</v>
      </c>
      <c r="N118" s="172">
        <f t="shared" si="118"/>
        <v>0</v>
      </c>
      <c r="O118" s="172">
        <f t="shared" si="118"/>
        <v>0</v>
      </c>
      <c r="P118" s="172">
        <f t="shared" si="118"/>
        <v>0</v>
      </c>
      <c r="Q118" s="172">
        <f t="shared" si="118"/>
        <v>0</v>
      </c>
      <c r="R118" s="172">
        <f t="shared" si="118"/>
        <v>0</v>
      </c>
    </row>
    <row r="119" spans="1:18" x14ac:dyDescent="0.3">
      <c r="A119" s="173" t="s">
        <v>57</v>
      </c>
      <c r="B119" s="172">
        <f>B115-B116</f>
        <v>0</v>
      </c>
      <c r="C119" s="172">
        <f t="shared" ref="C119:F119" si="119">C115-C116</f>
        <v>0</v>
      </c>
      <c r="D119" s="172">
        <f t="shared" si="119"/>
        <v>0</v>
      </c>
      <c r="E119" s="172">
        <f t="shared" si="119"/>
        <v>0</v>
      </c>
      <c r="F119" s="172">
        <f t="shared" si="119"/>
        <v>0</v>
      </c>
      <c r="H119" s="173" t="s">
        <v>57</v>
      </c>
      <c r="I119" s="172">
        <f>I115-I116</f>
        <v>0</v>
      </c>
      <c r="J119" s="172">
        <f t="shared" ref="J119:R119" si="120">J115-J116</f>
        <v>0</v>
      </c>
      <c r="K119" s="172">
        <f t="shared" si="120"/>
        <v>0</v>
      </c>
      <c r="L119" s="172">
        <f t="shared" si="120"/>
        <v>0</v>
      </c>
      <c r="M119" s="172">
        <f t="shared" si="120"/>
        <v>0</v>
      </c>
      <c r="N119" s="172">
        <f t="shared" si="120"/>
        <v>0</v>
      </c>
      <c r="O119" s="172">
        <f t="shared" si="120"/>
        <v>0</v>
      </c>
      <c r="P119" s="172">
        <f t="shared" si="120"/>
        <v>0</v>
      </c>
      <c r="Q119" s="172">
        <f t="shared" si="120"/>
        <v>0</v>
      </c>
      <c r="R119" s="172">
        <f t="shared" si="120"/>
        <v>0</v>
      </c>
    </row>
    <row r="120" spans="1:18" x14ac:dyDescent="0.3">
      <c r="A120" s="28"/>
      <c r="B120" s="29"/>
      <c r="C120" s="29"/>
      <c r="D120" s="29"/>
      <c r="E120" s="29"/>
      <c r="F120" s="29"/>
      <c r="H120" s="28"/>
      <c r="I120" s="29"/>
      <c r="J120" s="29"/>
      <c r="K120" s="29"/>
      <c r="L120" s="29"/>
      <c r="M120" s="29"/>
      <c r="N120" s="29"/>
      <c r="O120" s="29"/>
      <c r="P120" s="29"/>
      <c r="Q120" s="29"/>
      <c r="R120" s="29"/>
    </row>
    <row r="122" spans="1:18" x14ac:dyDescent="0.3">
      <c r="A122" s="420">
        <v>43497</v>
      </c>
      <c r="B122" s="420"/>
      <c r="C122" s="420"/>
      <c r="D122" s="420"/>
      <c r="E122" s="420"/>
      <c r="F122" s="420"/>
      <c r="H122" s="420">
        <v>43497</v>
      </c>
      <c r="I122" s="420"/>
      <c r="J122" s="420"/>
      <c r="K122" s="420"/>
      <c r="L122" s="420"/>
      <c r="M122" s="420"/>
      <c r="N122" s="420"/>
      <c r="O122" s="420"/>
      <c r="P122" s="420"/>
      <c r="Q122" s="420"/>
      <c r="R122" s="420"/>
    </row>
    <row r="123" spans="1:18" ht="46.8" x14ac:dyDescent="0.3">
      <c r="A123" s="174" t="s">
        <v>39</v>
      </c>
      <c r="B123" s="174" t="s">
        <v>36</v>
      </c>
      <c r="C123" s="174" t="s">
        <v>10</v>
      </c>
      <c r="D123" s="174" t="s">
        <v>11</v>
      </c>
      <c r="E123" s="174" t="s">
        <v>12</v>
      </c>
      <c r="F123" s="174" t="s">
        <v>37</v>
      </c>
      <c r="H123" s="174" t="s">
        <v>39</v>
      </c>
      <c r="I123" s="174" t="s">
        <v>235</v>
      </c>
      <c r="J123" s="174" t="s">
        <v>230</v>
      </c>
      <c r="K123" s="174" t="s">
        <v>236</v>
      </c>
      <c r="L123" s="174" t="s">
        <v>231</v>
      </c>
      <c r="M123" s="174" t="s">
        <v>237</v>
      </c>
      <c r="N123" s="174" t="s">
        <v>232</v>
      </c>
      <c r="O123" s="174" t="s">
        <v>238</v>
      </c>
      <c r="P123" s="174" t="s">
        <v>233</v>
      </c>
      <c r="Q123" s="174" t="s">
        <v>239</v>
      </c>
      <c r="R123" s="174" t="s">
        <v>234</v>
      </c>
    </row>
    <row r="124" spans="1:18" x14ac:dyDescent="0.3">
      <c r="A124" s="171" t="s">
        <v>55</v>
      </c>
      <c r="B124" s="172">
        <f>'Outward Details'!B270</f>
        <v>0</v>
      </c>
      <c r="C124" s="172">
        <f>'Outward Details'!C270</f>
        <v>0</v>
      </c>
      <c r="D124" s="172">
        <f>'Outward Details'!D270</f>
        <v>0</v>
      </c>
      <c r="E124" s="172">
        <f>'Outward Details'!E270</f>
        <v>0</v>
      </c>
      <c r="F124" s="172">
        <f>'Outward Details'!F270</f>
        <v>0</v>
      </c>
      <c r="H124" s="171" t="s">
        <v>55</v>
      </c>
      <c r="I124" s="65"/>
      <c r="J124" s="172">
        <f>B124-I124</f>
        <v>0</v>
      </c>
      <c r="K124" s="65"/>
      <c r="L124" s="172">
        <f>C124-K124</f>
        <v>0</v>
      </c>
      <c r="M124" s="65"/>
      <c r="N124" s="172">
        <f>D124-M124</f>
        <v>0</v>
      </c>
      <c r="O124" s="65"/>
      <c r="P124" s="172">
        <f>E124-O124</f>
        <v>0</v>
      </c>
      <c r="Q124" s="65"/>
      <c r="R124" s="172">
        <f>F124-Q124</f>
        <v>0</v>
      </c>
    </row>
    <row r="125" spans="1:18" x14ac:dyDescent="0.3">
      <c r="A125" s="171" t="s">
        <v>38</v>
      </c>
      <c r="B125" s="172">
        <f>'GSTR1 Details'!B284</f>
        <v>0</v>
      </c>
      <c r="C125" s="172">
        <f>'GSTR1 Details'!C284</f>
        <v>0</v>
      </c>
      <c r="D125" s="172">
        <f>'GSTR1 Details'!D284</f>
        <v>0</v>
      </c>
      <c r="E125" s="172">
        <f>'GSTR1 Details'!E284</f>
        <v>0</v>
      </c>
      <c r="F125" s="172">
        <f>'GSTR1 Details'!F284</f>
        <v>0</v>
      </c>
      <c r="H125" s="171" t="s">
        <v>38</v>
      </c>
      <c r="I125" s="65"/>
      <c r="J125" s="172">
        <f t="shared" ref="J125:J126" si="121">B125-I125</f>
        <v>0</v>
      </c>
      <c r="K125" s="65"/>
      <c r="L125" s="172">
        <f t="shared" ref="L125:L126" si="122">C125-K125</f>
        <v>0</v>
      </c>
      <c r="M125" s="65"/>
      <c r="N125" s="172">
        <f t="shared" ref="N125:N126" si="123">D125-M125</f>
        <v>0</v>
      </c>
      <c r="O125" s="65"/>
      <c r="P125" s="172">
        <f t="shared" ref="P125:P126" si="124">E125-O125</f>
        <v>0</v>
      </c>
      <c r="Q125" s="65"/>
      <c r="R125" s="172">
        <f t="shared" ref="R125:R126" si="125">F125-Q125</f>
        <v>0</v>
      </c>
    </row>
    <row r="126" spans="1:18" x14ac:dyDescent="0.3">
      <c r="A126" s="171" t="s">
        <v>228</v>
      </c>
      <c r="B126" s="172">
        <f>'GSTR 3B Details'!B269-'GSTR 3B Details'!B267</f>
        <v>0</v>
      </c>
      <c r="C126" s="172">
        <f>'GSTR 3B Details'!C269-'GSTR 3B Details'!C267</f>
        <v>0</v>
      </c>
      <c r="D126" s="172">
        <f>'GSTR 3B Details'!D269-'GSTR 3B Details'!D267</f>
        <v>0</v>
      </c>
      <c r="E126" s="172">
        <f>'GSTR 3B Details'!E269-'GSTR 3B Details'!E267</f>
        <v>0</v>
      </c>
      <c r="F126" s="172">
        <f>'GSTR 3B Details'!F269-'GSTR 3B Details'!F267</f>
        <v>0</v>
      </c>
      <c r="H126" s="171" t="s">
        <v>228</v>
      </c>
      <c r="I126" s="65"/>
      <c r="J126" s="172">
        <f t="shared" si="121"/>
        <v>0</v>
      </c>
      <c r="K126" s="65"/>
      <c r="L126" s="172">
        <f t="shared" si="122"/>
        <v>0</v>
      </c>
      <c r="M126" s="65"/>
      <c r="N126" s="172">
        <f t="shared" si="123"/>
        <v>0</v>
      </c>
      <c r="O126" s="65"/>
      <c r="P126" s="172">
        <f t="shared" si="124"/>
        <v>0</v>
      </c>
      <c r="Q126" s="65"/>
      <c r="R126" s="172">
        <f t="shared" si="125"/>
        <v>0</v>
      </c>
    </row>
    <row r="127" spans="1:18" x14ac:dyDescent="0.3">
      <c r="A127" s="173" t="s">
        <v>56</v>
      </c>
      <c r="B127" s="172">
        <f>B124-B125</f>
        <v>0</v>
      </c>
      <c r="C127" s="172">
        <f t="shared" ref="C127:F127" si="126">C124-C125</f>
        <v>0</v>
      </c>
      <c r="D127" s="172">
        <f t="shared" si="126"/>
        <v>0</v>
      </c>
      <c r="E127" s="172">
        <f t="shared" si="126"/>
        <v>0</v>
      </c>
      <c r="F127" s="172">
        <f t="shared" si="126"/>
        <v>0</v>
      </c>
      <c r="H127" s="173" t="s">
        <v>56</v>
      </c>
      <c r="I127" s="172">
        <f>I124-I125</f>
        <v>0</v>
      </c>
      <c r="J127" s="172">
        <f t="shared" ref="J127:R127" si="127">J124-J125</f>
        <v>0</v>
      </c>
      <c r="K127" s="172">
        <f t="shared" si="127"/>
        <v>0</v>
      </c>
      <c r="L127" s="172">
        <f t="shared" si="127"/>
        <v>0</v>
      </c>
      <c r="M127" s="172">
        <f t="shared" si="127"/>
        <v>0</v>
      </c>
      <c r="N127" s="172">
        <f t="shared" si="127"/>
        <v>0</v>
      </c>
      <c r="O127" s="172">
        <f t="shared" si="127"/>
        <v>0</v>
      </c>
      <c r="P127" s="172">
        <f t="shared" si="127"/>
        <v>0</v>
      </c>
      <c r="Q127" s="172">
        <f t="shared" si="127"/>
        <v>0</v>
      </c>
      <c r="R127" s="172">
        <f t="shared" si="127"/>
        <v>0</v>
      </c>
    </row>
    <row r="128" spans="1:18" x14ac:dyDescent="0.3">
      <c r="A128" s="173" t="s">
        <v>58</v>
      </c>
      <c r="B128" s="172">
        <f>B124-B126</f>
        <v>0</v>
      </c>
      <c r="C128" s="172">
        <f t="shared" ref="C128:F128" si="128">C124-C126</f>
        <v>0</v>
      </c>
      <c r="D128" s="172">
        <f t="shared" si="128"/>
        <v>0</v>
      </c>
      <c r="E128" s="172">
        <f t="shared" si="128"/>
        <v>0</v>
      </c>
      <c r="F128" s="172">
        <f t="shared" si="128"/>
        <v>0</v>
      </c>
      <c r="H128" s="173" t="s">
        <v>58</v>
      </c>
      <c r="I128" s="172">
        <f>I124-I126</f>
        <v>0</v>
      </c>
      <c r="J128" s="172">
        <f t="shared" ref="J128:R128" si="129">J124-J126</f>
        <v>0</v>
      </c>
      <c r="K128" s="172">
        <f t="shared" si="129"/>
        <v>0</v>
      </c>
      <c r="L128" s="172">
        <f t="shared" si="129"/>
        <v>0</v>
      </c>
      <c r="M128" s="172">
        <f t="shared" si="129"/>
        <v>0</v>
      </c>
      <c r="N128" s="172">
        <f t="shared" si="129"/>
        <v>0</v>
      </c>
      <c r="O128" s="172">
        <f t="shared" si="129"/>
        <v>0</v>
      </c>
      <c r="P128" s="172">
        <f t="shared" si="129"/>
        <v>0</v>
      </c>
      <c r="Q128" s="172">
        <f t="shared" si="129"/>
        <v>0</v>
      </c>
      <c r="R128" s="172">
        <f t="shared" si="129"/>
        <v>0</v>
      </c>
    </row>
    <row r="129" spans="1:18" x14ac:dyDescent="0.3">
      <c r="A129" s="173" t="s">
        <v>57</v>
      </c>
      <c r="B129" s="172">
        <f>B125-B126</f>
        <v>0</v>
      </c>
      <c r="C129" s="172">
        <f t="shared" ref="C129:F129" si="130">C125-C126</f>
        <v>0</v>
      </c>
      <c r="D129" s="172">
        <f t="shared" si="130"/>
        <v>0</v>
      </c>
      <c r="E129" s="172">
        <f t="shared" si="130"/>
        <v>0</v>
      </c>
      <c r="F129" s="172">
        <f t="shared" si="130"/>
        <v>0</v>
      </c>
      <c r="H129" s="173" t="s">
        <v>57</v>
      </c>
      <c r="I129" s="172">
        <f>I125-I126</f>
        <v>0</v>
      </c>
      <c r="J129" s="172">
        <f t="shared" ref="J129:R129" si="131">J125-J126</f>
        <v>0</v>
      </c>
      <c r="K129" s="172">
        <f t="shared" si="131"/>
        <v>0</v>
      </c>
      <c r="L129" s="172">
        <f t="shared" si="131"/>
        <v>0</v>
      </c>
      <c r="M129" s="172">
        <f t="shared" si="131"/>
        <v>0</v>
      </c>
      <c r="N129" s="172">
        <f t="shared" si="131"/>
        <v>0</v>
      </c>
      <c r="O129" s="172">
        <f t="shared" si="131"/>
        <v>0</v>
      </c>
      <c r="P129" s="172">
        <f t="shared" si="131"/>
        <v>0</v>
      </c>
      <c r="Q129" s="172">
        <f t="shared" si="131"/>
        <v>0</v>
      </c>
      <c r="R129" s="172">
        <f t="shared" si="131"/>
        <v>0</v>
      </c>
    </row>
    <row r="130" spans="1:18" x14ac:dyDescent="0.3">
      <c r="A130" s="28"/>
      <c r="B130" s="29"/>
      <c r="C130" s="29"/>
      <c r="D130" s="29"/>
      <c r="E130" s="29"/>
      <c r="F130" s="29"/>
      <c r="H130" s="28"/>
      <c r="I130" s="29"/>
      <c r="J130" s="29"/>
      <c r="K130" s="29"/>
      <c r="L130" s="29"/>
      <c r="M130" s="29"/>
      <c r="N130" s="29"/>
      <c r="O130" s="29"/>
      <c r="P130" s="29"/>
      <c r="Q130" s="29"/>
      <c r="R130" s="29"/>
    </row>
    <row r="132" spans="1:18" x14ac:dyDescent="0.3">
      <c r="A132" s="420">
        <v>43525</v>
      </c>
      <c r="B132" s="420"/>
      <c r="C132" s="420"/>
      <c r="D132" s="420"/>
      <c r="E132" s="420"/>
      <c r="F132" s="420"/>
      <c r="H132" s="420">
        <v>43525</v>
      </c>
      <c r="I132" s="420"/>
      <c r="J132" s="420"/>
      <c r="K132" s="420"/>
      <c r="L132" s="420"/>
      <c r="M132" s="420"/>
      <c r="N132" s="420"/>
      <c r="O132" s="420"/>
      <c r="P132" s="420"/>
      <c r="Q132" s="420"/>
      <c r="R132" s="420"/>
    </row>
    <row r="133" spans="1:18" ht="46.8" x14ac:dyDescent="0.3">
      <c r="A133" s="174" t="s">
        <v>39</v>
      </c>
      <c r="B133" s="174" t="s">
        <v>36</v>
      </c>
      <c r="C133" s="174" t="s">
        <v>10</v>
      </c>
      <c r="D133" s="174" t="s">
        <v>11</v>
      </c>
      <c r="E133" s="174" t="s">
        <v>12</v>
      </c>
      <c r="F133" s="174" t="s">
        <v>37</v>
      </c>
      <c r="H133" s="174" t="s">
        <v>39</v>
      </c>
      <c r="I133" s="174" t="s">
        <v>235</v>
      </c>
      <c r="J133" s="174" t="s">
        <v>230</v>
      </c>
      <c r="K133" s="174" t="s">
        <v>236</v>
      </c>
      <c r="L133" s="174" t="s">
        <v>231</v>
      </c>
      <c r="M133" s="174" t="s">
        <v>237</v>
      </c>
      <c r="N133" s="174" t="s">
        <v>232</v>
      </c>
      <c r="O133" s="174" t="s">
        <v>238</v>
      </c>
      <c r="P133" s="174" t="s">
        <v>233</v>
      </c>
      <c r="Q133" s="174" t="s">
        <v>239</v>
      </c>
      <c r="R133" s="174" t="s">
        <v>234</v>
      </c>
    </row>
    <row r="134" spans="1:18" x14ac:dyDescent="0.3">
      <c r="A134" s="171" t="s">
        <v>55</v>
      </c>
      <c r="B134" s="172">
        <f>'Outward Details'!B271</f>
        <v>0</v>
      </c>
      <c r="C134" s="172">
        <f>'Outward Details'!C271</f>
        <v>0</v>
      </c>
      <c r="D134" s="172">
        <f>'Outward Details'!D271</f>
        <v>0</v>
      </c>
      <c r="E134" s="172">
        <f>'Outward Details'!E271</f>
        <v>0</v>
      </c>
      <c r="F134" s="172">
        <f>'Outward Details'!F271</f>
        <v>0</v>
      </c>
      <c r="H134" s="171" t="s">
        <v>55</v>
      </c>
      <c r="I134" s="65"/>
      <c r="J134" s="172">
        <f>B134-I134</f>
        <v>0</v>
      </c>
      <c r="K134" s="65"/>
      <c r="L134" s="172">
        <f>C134-K134</f>
        <v>0</v>
      </c>
      <c r="M134" s="65"/>
      <c r="N134" s="172">
        <f>D134-M134</f>
        <v>0</v>
      </c>
      <c r="O134" s="65"/>
      <c r="P134" s="172">
        <f>E134-O134</f>
        <v>0</v>
      </c>
      <c r="Q134" s="65"/>
      <c r="R134" s="172">
        <f>F134-Q134</f>
        <v>0</v>
      </c>
    </row>
    <row r="135" spans="1:18" x14ac:dyDescent="0.3">
      <c r="A135" s="171" t="s">
        <v>38</v>
      </c>
      <c r="B135" s="172">
        <f>'GSTR1 Details'!B310</f>
        <v>0</v>
      </c>
      <c r="C135" s="172">
        <f>'GSTR1 Details'!C310</f>
        <v>0</v>
      </c>
      <c r="D135" s="172">
        <f>'GSTR1 Details'!D310</f>
        <v>0</v>
      </c>
      <c r="E135" s="172">
        <f>'GSTR1 Details'!E310</f>
        <v>0</v>
      </c>
      <c r="F135" s="172">
        <f>'GSTR1 Details'!F310</f>
        <v>0</v>
      </c>
      <c r="H135" s="171" t="s">
        <v>38</v>
      </c>
      <c r="I135" s="65"/>
      <c r="J135" s="172">
        <f t="shared" ref="J135:J136" si="132">B135-I135</f>
        <v>0</v>
      </c>
      <c r="K135" s="65"/>
      <c r="L135" s="172">
        <f t="shared" ref="L135:L136" si="133">C135-K135</f>
        <v>0</v>
      </c>
      <c r="M135" s="65"/>
      <c r="N135" s="172">
        <f t="shared" ref="N135:N136" si="134">D135-M135</f>
        <v>0</v>
      </c>
      <c r="O135" s="65"/>
      <c r="P135" s="172">
        <f t="shared" ref="P135:P136" si="135">E135-O135</f>
        <v>0</v>
      </c>
      <c r="Q135" s="65"/>
      <c r="R135" s="172">
        <f t="shared" ref="R135:R136" si="136">F135-Q135</f>
        <v>0</v>
      </c>
    </row>
    <row r="136" spans="1:18" x14ac:dyDescent="0.3">
      <c r="A136" s="171" t="s">
        <v>228</v>
      </c>
      <c r="B136" s="172">
        <f>'GSTR 3B Details'!B294-'GSTR 3B Details'!B292</f>
        <v>0</v>
      </c>
      <c r="C136" s="172">
        <f>'GSTR 3B Details'!C294-'GSTR 3B Details'!C292</f>
        <v>0</v>
      </c>
      <c r="D136" s="172">
        <f>'GSTR 3B Details'!D294-'GSTR 3B Details'!D292</f>
        <v>0</v>
      </c>
      <c r="E136" s="172">
        <f>'GSTR 3B Details'!E294-'GSTR 3B Details'!E292</f>
        <v>0</v>
      </c>
      <c r="F136" s="172">
        <f>'GSTR 3B Details'!F294-'GSTR 3B Details'!F292</f>
        <v>0</v>
      </c>
      <c r="H136" s="171" t="s">
        <v>228</v>
      </c>
      <c r="I136" s="65"/>
      <c r="J136" s="172">
        <f t="shared" si="132"/>
        <v>0</v>
      </c>
      <c r="K136" s="65"/>
      <c r="L136" s="172">
        <f t="shared" si="133"/>
        <v>0</v>
      </c>
      <c r="M136" s="65"/>
      <c r="N136" s="172">
        <f t="shared" si="134"/>
        <v>0</v>
      </c>
      <c r="O136" s="65"/>
      <c r="P136" s="172">
        <f t="shared" si="135"/>
        <v>0</v>
      </c>
      <c r="Q136" s="65"/>
      <c r="R136" s="172">
        <f t="shared" si="136"/>
        <v>0</v>
      </c>
    </row>
    <row r="137" spans="1:18" x14ac:dyDescent="0.3">
      <c r="A137" s="173" t="s">
        <v>56</v>
      </c>
      <c r="B137" s="172">
        <f>B134-B135</f>
        <v>0</v>
      </c>
      <c r="C137" s="172">
        <f t="shared" ref="C137:F137" si="137">C134-C135</f>
        <v>0</v>
      </c>
      <c r="D137" s="172">
        <f t="shared" si="137"/>
        <v>0</v>
      </c>
      <c r="E137" s="172">
        <f t="shared" si="137"/>
        <v>0</v>
      </c>
      <c r="F137" s="172">
        <f t="shared" si="137"/>
        <v>0</v>
      </c>
      <c r="H137" s="173" t="s">
        <v>56</v>
      </c>
      <c r="I137" s="172">
        <f>I134-I135</f>
        <v>0</v>
      </c>
      <c r="J137" s="172">
        <f t="shared" ref="J137:R137" si="138">J134-J135</f>
        <v>0</v>
      </c>
      <c r="K137" s="172">
        <f t="shared" si="138"/>
        <v>0</v>
      </c>
      <c r="L137" s="172">
        <f t="shared" si="138"/>
        <v>0</v>
      </c>
      <c r="M137" s="172">
        <f t="shared" si="138"/>
        <v>0</v>
      </c>
      <c r="N137" s="172">
        <f t="shared" si="138"/>
        <v>0</v>
      </c>
      <c r="O137" s="172">
        <f t="shared" si="138"/>
        <v>0</v>
      </c>
      <c r="P137" s="172">
        <f t="shared" si="138"/>
        <v>0</v>
      </c>
      <c r="Q137" s="172">
        <f t="shared" si="138"/>
        <v>0</v>
      </c>
      <c r="R137" s="172">
        <f t="shared" si="138"/>
        <v>0</v>
      </c>
    </row>
    <row r="138" spans="1:18" x14ac:dyDescent="0.3">
      <c r="A138" s="173" t="s">
        <v>58</v>
      </c>
      <c r="B138" s="172">
        <f>B134-B136</f>
        <v>0</v>
      </c>
      <c r="C138" s="172">
        <f t="shared" ref="C138:F138" si="139">C134-C136</f>
        <v>0</v>
      </c>
      <c r="D138" s="172">
        <f t="shared" si="139"/>
        <v>0</v>
      </c>
      <c r="E138" s="172">
        <f t="shared" si="139"/>
        <v>0</v>
      </c>
      <c r="F138" s="172">
        <f t="shared" si="139"/>
        <v>0</v>
      </c>
      <c r="H138" s="173" t="s">
        <v>58</v>
      </c>
      <c r="I138" s="172">
        <f>I134-I136</f>
        <v>0</v>
      </c>
      <c r="J138" s="172">
        <f t="shared" ref="J138:R138" si="140">J134-J136</f>
        <v>0</v>
      </c>
      <c r="K138" s="172">
        <f t="shared" si="140"/>
        <v>0</v>
      </c>
      <c r="L138" s="172">
        <f t="shared" si="140"/>
        <v>0</v>
      </c>
      <c r="M138" s="172">
        <f t="shared" si="140"/>
        <v>0</v>
      </c>
      <c r="N138" s="172">
        <f t="shared" si="140"/>
        <v>0</v>
      </c>
      <c r="O138" s="172">
        <f t="shared" si="140"/>
        <v>0</v>
      </c>
      <c r="P138" s="172">
        <f t="shared" si="140"/>
        <v>0</v>
      </c>
      <c r="Q138" s="172">
        <f t="shared" si="140"/>
        <v>0</v>
      </c>
      <c r="R138" s="172">
        <f t="shared" si="140"/>
        <v>0</v>
      </c>
    </row>
    <row r="139" spans="1:18" x14ac:dyDescent="0.3">
      <c r="A139" s="173" t="s">
        <v>57</v>
      </c>
      <c r="B139" s="172">
        <f>B135-B136</f>
        <v>0</v>
      </c>
      <c r="C139" s="172">
        <f t="shared" ref="C139:F139" si="141">C135-C136</f>
        <v>0</v>
      </c>
      <c r="D139" s="172">
        <f t="shared" si="141"/>
        <v>0</v>
      </c>
      <c r="E139" s="172">
        <f t="shared" si="141"/>
        <v>0</v>
      </c>
      <c r="F139" s="172">
        <f t="shared" si="141"/>
        <v>0</v>
      </c>
      <c r="H139" s="173" t="s">
        <v>57</v>
      </c>
      <c r="I139" s="172">
        <f>I135-I136</f>
        <v>0</v>
      </c>
      <c r="J139" s="172">
        <f t="shared" ref="J139:R139" si="142">J135-J136</f>
        <v>0</v>
      </c>
      <c r="K139" s="172">
        <f t="shared" si="142"/>
        <v>0</v>
      </c>
      <c r="L139" s="172">
        <f t="shared" si="142"/>
        <v>0</v>
      </c>
      <c r="M139" s="172">
        <f t="shared" si="142"/>
        <v>0</v>
      </c>
      <c r="N139" s="172">
        <f t="shared" si="142"/>
        <v>0</v>
      </c>
      <c r="O139" s="172">
        <f t="shared" si="142"/>
        <v>0</v>
      </c>
      <c r="P139" s="172">
        <f t="shared" si="142"/>
        <v>0</v>
      </c>
      <c r="Q139" s="172">
        <f t="shared" si="142"/>
        <v>0</v>
      </c>
      <c r="R139" s="172">
        <f t="shared" si="142"/>
        <v>0</v>
      </c>
    </row>
  </sheetData>
  <sheetProtection password="E1E1" sheet="1" objects="1" scenarios="1"/>
  <mergeCells count="28">
    <mergeCell ref="A12:F12"/>
    <mergeCell ref="H12:R12"/>
    <mergeCell ref="A52:F52"/>
    <mergeCell ref="H52:R52"/>
    <mergeCell ref="A62:F62"/>
    <mergeCell ref="H62:R62"/>
    <mergeCell ref="A22:F22"/>
    <mergeCell ref="H22:R22"/>
    <mergeCell ref="A32:F32"/>
    <mergeCell ref="H32:R32"/>
    <mergeCell ref="A42:F42"/>
    <mergeCell ref="H42:R42"/>
    <mergeCell ref="B2:C2"/>
    <mergeCell ref="B3:F9"/>
    <mergeCell ref="A132:F132"/>
    <mergeCell ref="H132:R132"/>
    <mergeCell ref="A102:F102"/>
    <mergeCell ref="H102:R102"/>
    <mergeCell ref="A112:F112"/>
    <mergeCell ref="H112:R112"/>
    <mergeCell ref="A122:F122"/>
    <mergeCell ref="H122:R122"/>
    <mergeCell ref="A72:F72"/>
    <mergeCell ref="H72:R72"/>
    <mergeCell ref="A82:F82"/>
    <mergeCell ref="H82:R82"/>
    <mergeCell ref="A92:F92"/>
    <mergeCell ref="H92:R92"/>
  </mergeCells>
  <printOptions gridLines="1" gridLinesSet="0"/>
  <pageMargins left="0.75" right="0.75" top="1" bottom="1" header="0.5" footer="0.5"/>
  <pageSetup fitToWidth="0"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2:F87"/>
  <sheetViews>
    <sheetView zoomScaleNormal="100" workbookViewId="0">
      <selection activeCell="C25" sqref="C25"/>
    </sheetView>
  </sheetViews>
  <sheetFormatPr defaultColWidth="9.109375" defaultRowHeight="15.6" x14ac:dyDescent="0.3"/>
  <cols>
    <col min="1" max="1" width="24" style="26" customWidth="1"/>
    <col min="2" max="2" width="22.6640625" style="26" customWidth="1"/>
    <col min="3" max="3" width="15.6640625" style="26" customWidth="1"/>
    <col min="4" max="4" width="18" style="26" customWidth="1"/>
    <col min="5" max="5" width="18.5546875" style="26" customWidth="1"/>
    <col min="6" max="6" width="15.6640625" style="26" customWidth="1"/>
    <col min="7" max="7" width="16" style="26" customWidth="1"/>
    <col min="8" max="248" width="27.33203125" style="26" customWidth="1"/>
    <col min="249" max="16384" width="9.109375" style="26"/>
  </cols>
  <sheetData>
    <row r="2" spans="1:6" ht="18" x14ac:dyDescent="0.35">
      <c r="B2" s="374" t="s">
        <v>454</v>
      </c>
      <c r="C2" s="374"/>
      <c r="D2" s="222"/>
      <c r="E2" s="222"/>
      <c r="F2" s="222"/>
    </row>
    <row r="3" spans="1:6" ht="15.75" customHeight="1" x14ac:dyDescent="0.3">
      <c r="B3" s="239" t="s">
        <v>471</v>
      </c>
      <c r="C3" s="239"/>
      <c r="D3" s="239"/>
      <c r="E3" s="239"/>
      <c r="F3" s="239"/>
    </row>
    <row r="4" spans="1:6" ht="15.75" customHeight="1" x14ac:dyDescent="0.3">
      <c r="B4" s="239"/>
      <c r="C4" s="239"/>
      <c r="D4" s="239"/>
      <c r="E4" s="239"/>
      <c r="F4" s="239"/>
    </row>
    <row r="5" spans="1:6" ht="15.75" customHeight="1" x14ac:dyDescent="0.3">
      <c r="B5" s="239"/>
      <c r="C5" s="239"/>
      <c r="D5" s="239"/>
      <c r="E5" s="239"/>
      <c r="F5" s="239"/>
    </row>
    <row r="6" spans="1:6" ht="15.75" customHeight="1" x14ac:dyDescent="0.3">
      <c r="B6" s="239"/>
      <c r="C6" s="239"/>
      <c r="D6" s="239"/>
      <c r="E6" s="239"/>
      <c r="F6" s="239"/>
    </row>
    <row r="7" spans="1:6" ht="15.75" customHeight="1" x14ac:dyDescent="0.3">
      <c r="B7" s="239"/>
      <c r="C7" s="239"/>
      <c r="D7" s="239"/>
      <c r="E7" s="239"/>
      <c r="F7" s="239"/>
    </row>
    <row r="8" spans="1:6" ht="15.75" customHeight="1" x14ac:dyDescent="0.3">
      <c r="B8" s="239"/>
      <c r="C8" s="239"/>
      <c r="D8" s="239"/>
      <c r="E8" s="239"/>
      <c r="F8" s="239"/>
    </row>
    <row r="9" spans="1:6" ht="15.75" customHeight="1" x14ac:dyDescent="0.3">
      <c r="B9" s="239"/>
      <c r="C9" s="239"/>
      <c r="D9" s="239"/>
      <c r="E9" s="239"/>
      <c r="F9" s="239"/>
    </row>
    <row r="11" spans="1:6" x14ac:dyDescent="0.3">
      <c r="A11" s="421" t="s">
        <v>35</v>
      </c>
      <c r="B11" s="421"/>
      <c r="C11" s="421"/>
      <c r="D11" s="421"/>
      <c r="E11" s="421"/>
      <c r="F11" s="421"/>
    </row>
    <row r="12" spans="1:6" x14ac:dyDescent="0.3">
      <c r="A12" s="170" t="s">
        <v>385</v>
      </c>
      <c r="B12" s="170" t="s">
        <v>36</v>
      </c>
      <c r="C12" s="170" t="s">
        <v>10</v>
      </c>
      <c r="D12" s="170" t="s">
        <v>11</v>
      </c>
      <c r="E12" s="170" t="s">
        <v>12</v>
      </c>
      <c r="F12" s="170" t="s">
        <v>37</v>
      </c>
    </row>
    <row r="13" spans="1:6" x14ac:dyDescent="0.3">
      <c r="A13" s="171" t="s">
        <v>55</v>
      </c>
      <c r="B13" s="172">
        <f>B19+B25+B31+B37+B43+B49+B55+B61+B67+B73+B79+B85</f>
        <v>0</v>
      </c>
      <c r="C13" s="172">
        <f t="shared" ref="C13:F13" si="0">C19+C25+C31+C37+C43+C49+C55+C61+C67+C73+C79+C85</f>
        <v>0</v>
      </c>
      <c r="D13" s="172">
        <f t="shared" si="0"/>
        <v>0</v>
      </c>
      <c r="E13" s="172">
        <f t="shared" si="0"/>
        <v>0</v>
      </c>
      <c r="F13" s="172">
        <f t="shared" si="0"/>
        <v>0</v>
      </c>
    </row>
    <row r="14" spans="1:6" x14ac:dyDescent="0.3">
      <c r="A14" s="171" t="s">
        <v>228</v>
      </c>
      <c r="B14" s="172">
        <f>B20+B26+B32+B38+B44+B50+B56+B62+B68+B74+B80+B86</f>
        <v>0</v>
      </c>
      <c r="C14" s="172">
        <f t="shared" ref="C14:F14" si="1">C20+C26+C32+C38+C44+C50+C56+C62+C68+C74+C80+C86</f>
        <v>0</v>
      </c>
      <c r="D14" s="172">
        <f t="shared" si="1"/>
        <v>0</v>
      </c>
      <c r="E14" s="172">
        <f t="shared" si="1"/>
        <v>0</v>
      </c>
      <c r="F14" s="172">
        <f t="shared" si="1"/>
        <v>0</v>
      </c>
    </row>
    <row r="15" spans="1:6" x14ac:dyDescent="0.3">
      <c r="A15" s="173" t="s">
        <v>58</v>
      </c>
      <c r="B15" s="172">
        <f t="shared" ref="B15:F15" si="2">B39+B45+B51+B57+B63+B69+B75+B81+B87</f>
        <v>0</v>
      </c>
      <c r="C15" s="172">
        <f t="shared" si="2"/>
        <v>0</v>
      </c>
      <c r="D15" s="172">
        <f t="shared" si="2"/>
        <v>0</v>
      </c>
      <c r="E15" s="172">
        <f t="shared" si="2"/>
        <v>0</v>
      </c>
      <c r="F15" s="172">
        <f t="shared" si="2"/>
        <v>0</v>
      </c>
    </row>
    <row r="16" spans="1:6" x14ac:dyDescent="0.3">
      <c r="A16" s="28"/>
      <c r="B16" s="29"/>
      <c r="C16" s="29"/>
      <c r="D16" s="29"/>
      <c r="E16" s="29"/>
      <c r="F16" s="29"/>
    </row>
    <row r="17" spans="1:6" x14ac:dyDescent="0.3">
      <c r="A17" s="420">
        <v>43191</v>
      </c>
      <c r="B17" s="420"/>
      <c r="C17" s="420"/>
      <c r="D17" s="420"/>
      <c r="E17" s="420"/>
      <c r="F17" s="420"/>
    </row>
    <row r="18" spans="1:6" x14ac:dyDescent="0.3">
      <c r="A18" s="170" t="s">
        <v>39</v>
      </c>
      <c r="B18" s="170" t="s">
        <v>36</v>
      </c>
      <c r="C18" s="170" t="s">
        <v>10</v>
      </c>
      <c r="D18" s="170" t="s">
        <v>11</v>
      </c>
      <c r="E18" s="170" t="s">
        <v>12</v>
      </c>
      <c r="F18" s="170" t="s">
        <v>37</v>
      </c>
    </row>
    <row r="19" spans="1:6" x14ac:dyDescent="0.3">
      <c r="A19" s="171" t="s">
        <v>55</v>
      </c>
      <c r="B19" s="172">
        <f>'Outward Details'!D213</f>
        <v>0</v>
      </c>
      <c r="C19" s="172">
        <f>'Outward Details'!E213</f>
        <v>0</v>
      </c>
      <c r="D19" s="172">
        <f>'Outward Details'!F213</f>
        <v>0</v>
      </c>
      <c r="E19" s="172">
        <f>'Outward Details'!G213</f>
        <v>0</v>
      </c>
      <c r="F19" s="172">
        <f>'Outward Details'!H213</f>
        <v>0</v>
      </c>
    </row>
    <row r="20" spans="1:6" x14ac:dyDescent="0.3">
      <c r="A20" s="171" t="s">
        <v>228</v>
      </c>
      <c r="B20" s="172">
        <f>'GSTR 3B Details'!B17</f>
        <v>0</v>
      </c>
      <c r="C20" s="172">
        <f>'GSTR 3B Details'!C17</f>
        <v>0</v>
      </c>
      <c r="D20" s="172">
        <f>'GSTR 3B Details'!D17</f>
        <v>0</v>
      </c>
      <c r="E20" s="172">
        <f>'GSTR 3B Details'!E17</f>
        <v>0</v>
      </c>
      <c r="F20" s="172">
        <f>'GSTR 3B Details'!F17</f>
        <v>0</v>
      </c>
    </row>
    <row r="21" spans="1:6" x14ac:dyDescent="0.3">
      <c r="A21" s="173" t="s">
        <v>58</v>
      </c>
      <c r="B21" s="172">
        <f>B19-B20</f>
        <v>0</v>
      </c>
      <c r="C21" s="172">
        <f>C19-C20</f>
        <v>0</v>
      </c>
      <c r="D21" s="172">
        <f t="shared" ref="D21:F21" si="3">D19-D20</f>
        <v>0</v>
      </c>
      <c r="E21" s="172">
        <f t="shared" si="3"/>
        <v>0</v>
      </c>
      <c r="F21" s="172">
        <f t="shared" si="3"/>
        <v>0</v>
      </c>
    </row>
    <row r="22" spans="1:6" x14ac:dyDescent="0.3">
      <c r="A22" s="28"/>
      <c r="B22" s="29"/>
      <c r="C22" s="29"/>
      <c r="D22" s="29"/>
      <c r="E22" s="29"/>
      <c r="F22" s="29"/>
    </row>
    <row r="23" spans="1:6" x14ac:dyDescent="0.3">
      <c r="A23" s="420">
        <v>43221</v>
      </c>
      <c r="B23" s="420"/>
      <c r="C23" s="420"/>
      <c r="D23" s="420"/>
      <c r="E23" s="420"/>
      <c r="F23" s="420"/>
    </row>
    <row r="24" spans="1:6" x14ac:dyDescent="0.3">
      <c r="A24" s="170" t="s">
        <v>39</v>
      </c>
      <c r="B24" s="170" t="s">
        <v>36</v>
      </c>
      <c r="C24" s="170" t="s">
        <v>10</v>
      </c>
      <c r="D24" s="170" t="s">
        <v>11</v>
      </c>
      <c r="E24" s="170" t="s">
        <v>12</v>
      </c>
      <c r="F24" s="170" t="s">
        <v>37</v>
      </c>
    </row>
    <row r="25" spans="1:6" x14ac:dyDescent="0.3">
      <c r="A25" s="171" t="s">
        <v>55</v>
      </c>
      <c r="B25" s="172">
        <f>'Outward Details'!D214</f>
        <v>0</v>
      </c>
      <c r="C25" s="172">
        <f>'Outward Details'!E214</f>
        <v>0</v>
      </c>
      <c r="D25" s="172">
        <f>'Outward Details'!F214</f>
        <v>0</v>
      </c>
      <c r="E25" s="172">
        <f>'Outward Details'!G214</f>
        <v>0</v>
      </c>
      <c r="F25" s="172">
        <f>'Outward Details'!H214</f>
        <v>0</v>
      </c>
    </row>
    <row r="26" spans="1:6" x14ac:dyDescent="0.3">
      <c r="A26" s="171" t="s">
        <v>228</v>
      </c>
      <c r="B26" s="172">
        <f>'GSTR 3B Details'!B42</f>
        <v>0</v>
      </c>
      <c r="C26" s="172">
        <f>'GSTR 3B Details'!C42</f>
        <v>0</v>
      </c>
      <c r="D26" s="172">
        <f>'GSTR 3B Details'!D42</f>
        <v>0</v>
      </c>
      <c r="E26" s="172">
        <f>'GSTR 3B Details'!E42</f>
        <v>0</v>
      </c>
      <c r="F26" s="172">
        <f>'GSTR 3B Details'!F42</f>
        <v>0</v>
      </c>
    </row>
    <row r="27" spans="1:6" x14ac:dyDescent="0.3">
      <c r="A27" s="173" t="s">
        <v>58</v>
      </c>
      <c r="B27" s="172">
        <f>B25-B26</f>
        <v>0</v>
      </c>
      <c r="C27" s="172">
        <f t="shared" ref="C27:F27" si="4">C25-C26</f>
        <v>0</v>
      </c>
      <c r="D27" s="172">
        <f t="shared" si="4"/>
        <v>0</v>
      </c>
      <c r="E27" s="172">
        <f t="shared" si="4"/>
        <v>0</v>
      </c>
      <c r="F27" s="172">
        <f t="shared" si="4"/>
        <v>0</v>
      </c>
    </row>
    <row r="28" spans="1:6" x14ac:dyDescent="0.3">
      <c r="A28" s="28"/>
      <c r="B28" s="29"/>
      <c r="C28" s="29"/>
      <c r="D28" s="29"/>
      <c r="E28" s="29"/>
      <c r="F28" s="29"/>
    </row>
    <row r="29" spans="1:6" x14ac:dyDescent="0.3">
      <c r="A29" s="420">
        <v>43252</v>
      </c>
      <c r="B29" s="420"/>
      <c r="C29" s="420"/>
      <c r="D29" s="420"/>
      <c r="E29" s="420"/>
      <c r="F29" s="420"/>
    </row>
    <row r="30" spans="1:6" x14ac:dyDescent="0.3">
      <c r="A30" s="170" t="s">
        <v>39</v>
      </c>
      <c r="B30" s="170" t="s">
        <v>36</v>
      </c>
      <c r="C30" s="170" t="s">
        <v>10</v>
      </c>
      <c r="D30" s="170" t="s">
        <v>11</v>
      </c>
      <c r="E30" s="170" t="s">
        <v>12</v>
      </c>
      <c r="F30" s="170" t="s">
        <v>37</v>
      </c>
    </row>
    <row r="31" spans="1:6" x14ac:dyDescent="0.3">
      <c r="A31" s="171" t="s">
        <v>55</v>
      </c>
      <c r="B31" s="172">
        <f>'Outward Details'!D215</f>
        <v>0</v>
      </c>
      <c r="C31" s="172">
        <f>'Outward Details'!E215</f>
        <v>0</v>
      </c>
      <c r="D31" s="172">
        <f>'Outward Details'!F215</f>
        <v>0</v>
      </c>
      <c r="E31" s="172">
        <f>'Outward Details'!G215</f>
        <v>0</v>
      </c>
      <c r="F31" s="172">
        <f>'Outward Details'!H215</f>
        <v>0</v>
      </c>
    </row>
    <row r="32" spans="1:6" x14ac:dyDescent="0.3">
      <c r="A32" s="171" t="s">
        <v>228</v>
      </c>
      <c r="B32" s="172">
        <f>'GSTR 3B Details'!B67</f>
        <v>0</v>
      </c>
      <c r="C32" s="172">
        <f>'GSTR 3B Details'!C67</f>
        <v>0</v>
      </c>
      <c r="D32" s="172">
        <f>'GSTR 3B Details'!D67</f>
        <v>0</v>
      </c>
      <c r="E32" s="172">
        <f>'GSTR 3B Details'!E67</f>
        <v>0</v>
      </c>
      <c r="F32" s="172">
        <f>'GSTR 3B Details'!F67</f>
        <v>0</v>
      </c>
    </row>
    <row r="33" spans="1:6" x14ac:dyDescent="0.3">
      <c r="A33" s="173" t="s">
        <v>58</v>
      </c>
      <c r="B33" s="172">
        <f>B31-B32</f>
        <v>0</v>
      </c>
      <c r="C33" s="172">
        <f t="shared" ref="C33:F33" si="5">C31-C32</f>
        <v>0</v>
      </c>
      <c r="D33" s="172">
        <f t="shared" si="5"/>
        <v>0</v>
      </c>
      <c r="E33" s="172">
        <f t="shared" si="5"/>
        <v>0</v>
      </c>
      <c r="F33" s="172">
        <f t="shared" si="5"/>
        <v>0</v>
      </c>
    </row>
    <row r="34" spans="1:6" x14ac:dyDescent="0.3">
      <c r="A34" s="28"/>
      <c r="B34" s="29"/>
      <c r="C34" s="29"/>
      <c r="D34" s="29"/>
      <c r="E34" s="29"/>
      <c r="F34" s="29"/>
    </row>
    <row r="35" spans="1:6" x14ac:dyDescent="0.3">
      <c r="A35" s="420">
        <v>43282</v>
      </c>
      <c r="B35" s="420"/>
      <c r="C35" s="420"/>
      <c r="D35" s="420"/>
      <c r="E35" s="420"/>
      <c r="F35" s="420"/>
    </row>
    <row r="36" spans="1:6" x14ac:dyDescent="0.3">
      <c r="A36" s="170" t="s">
        <v>39</v>
      </c>
      <c r="B36" s="170" t="s">
        <v>36</v>
      </c>
      <c r="C36" s="170" t="s">
        <v>10</v>
      </c>
      <c r="D36" s="170" t="s">
        <v>11</v>
      </c>
      <c r="E36" s="170" t="s">
        <v>12</v>
      </c>
      <c r="F36" s="170" t="s">
        <v>37</v>
      </c>
    </row>
    <row r="37" spans="1:6" x14ac:dyDescent="0.3">
      <c r="A37" s="171" t="s">
        <v>55</v>
      </c>
      <c r="B37" s="172">
        <f>'Outward Details'!D216</f>
        <v>0</v>
      </c>
      <c r="C37" s="172">
        <f>'Outward Details'!G216</f>
        <v>0</v>
      </c>
      <c r="D37" s="172">
        <f>'Outward Details'!E216</f>
        <v>0</v>
      </c>
      <c r="E37" s="172">
        <f>'Outward Details'!F216</f>
        <v>0</v>
      </c>
      <c r="F37" s="172">
        <f>'Outward Details'!H216</f>
        <v>0</v>
      </c>
    </row>
    <row r="38" spans="1:6" x14ac:dyDescent="0.3">
      <c r="A38" s="171" t="s">
        <v>228</v>
      </c>
      <c r="B38" s="172">
        <f>'GSTR 3B Details'!B92</f>
        <v>0</v>
      </c>
      <c r="C38" s="172">
        <f>'GSTR 3B Details'!C92</f>
        <v>0</v>
      </c>
      <c r="D38" s="172">
        <f>'GSTR 3B Details'!D92</f>
        <v>0</v>
      </c>
      <c r="E38" s="172">
        <f>'GSTR 3B Details'!E92</f>
        <v>0</v>
      </c>
      <c r="F38" s="172">
        <f>'GSTR 3B Details'!F92</f>
        <v>0</v>
      </c>
    </row>
    <row r="39" spans="1:6" x14ac:dyDescent="0.3">
      <c r="A39" s="173" t="s">
        <v>58</v>
      </c>
      <c r="B39" s="172">
        <f>B37-B38</f>
        <v>0</v>
      </c>
      <c r="C39" s="172">
        <f t="shared" ref="C39:F39" si="6">C37-C38</f>
        <v>0</v>
      </c>
      <c r="D39" s="172">
        <f t="shared" si="6"/>
        <v>0</v>
      </c>
      <c r="E39" s="172">
        <f t="shared" si="6"/>
        <v>0</v>
      </c>
      <c r="F39" s="172">
        <f t="shared" si="6"/>
        <v>0</v>
      </c>
    </row>
    <row r="40" spans="1:6" x14ac:dyDescent="0.3">
      <c r="A40" s="28"/>
      <c r="B40" s="29"/>
      <c r="C40" s="29"/>
      <c r="D40" s="29"/>
      <c r="E40" s="29"/>
      <c r="F40" s="29"/>
    </row>
    <row r="41" spans="1:6" x14ac:dyDescent="0.3">
      <c r="A41" s="420">
        <v>43313</v>
      </c>
      <c r="B41" s="420"/>
      <c r="C41" s="420"/>
      <c r="D41" s="420"/>
      <c r="E41" s="420"/>
      <c r="F41" s="420"/>
    </row>
    <row r="42" spans="1:6" x14ac:dyDescent="0.3">
      <c r="A42" s="170" t="s">
        <v>39</v>
      </c>
      <c r="B42" s="170" t="s">
        <v>36</v>
      </c>
      <c r="C42" s="170" t="s">
        <v>10</v>
      </c>
      <c r="D42" s="170" t="s">
        <v>11</v>
      </c>
      <c r="E42" s="170" t="s">
        <v>12</v>
      </c>
      <c r="F42" s="170" t="s">
        <v>37</v>
      </c>
    </row>
    <row r="43" spans="1:6" x14ac:dyDescent="0.3">
      <c r="A43" s="171" t="s">
        <v>55</v>
      </c>
      <c r="B43" s="172">
        <f>'Outward Details'!D217</f>
        <v>0</v>
      </c>
      <c r="C43" s="172">
        <f>'Outward Details'!G217</f>
        <v>0</v>
      </c>
      <c r="D43" s="172">
        <f>'Outward Details'!E217</f>
        <v>0</v>
      </c>
      <c r="E43" s="172">
        <f>'Outward Details'!F217</f>
        <v>0</v>
      </c>
      <c r="F43" s="172">
        <f>'Outward Details'!H217</f>
        <v>0</v>
      </c>
    </row>
    <row r="44" spans="1:6" x14ac:dyDescent="0.3">
      <c r="A44" s="171" t="s">
        <v>228</v>
      </c>
      <c r="B44" s="172">
        <f>'GSTR 3B Details'!B117</f>
        <v>0</v>
      </c>
      <c r="C44" s="172">
        <f>'GSTR 3B Details'!C117</f>
        <v>0</v>
      </c>
      <c r="D44" s="172">
        <f>'GSTR 3B Details'!D117</f>
        <v>0</v>
      </c>
      <c r="E44" s="172">
        <f>'GSTR 3B Details'!E117</f>
        <v>0</v>
      </c>
      <c r="F44" s="172">
        <f>'GSTR 3B Details'!F117</f>
        <v>0</v>
      </c>
    </row>
    <row r="45" spans="1:6" x14ac:dyDescent="0.3">
      <c r="A45" s="173" t="s">
        <v>58</v>
      </c>
      <c r="B45" s="172">
        <f>B43-B44</f>
        <v>0</v>
      </c>
      <c r="C45" s="172">
        <f t="shared" ref="C45:F45" si="7">C41-C43</f>
        <v>0</v>
      </c>
      <c r="D45" s="172">
        <f t="shared" si="7"/>
        <v>0</v>
      </c>
      <c r="E45" s="172">
        <f t="shared" si="7"/>
        <v>0</v>
      </c>
      <c r="F45" s="172">
        <f t="shared" si="7"/>
        <v>0</v>
      </c>
    </row>
    <row r="46" spans="1:6" x14ac:dyDescent="0.3">
      <c r="A46" s="28"/>
      <c r="B46" s="29"/>
      <c r="C46" s="29"/>
      <c r="D46" s="29"/>
      <c r="E46" s="29"/>
      <c r="F46" s="29"/>
    </row>
    <row r="47" spans="1:6" x14ac:dyDescent="0.3">
      <c r="A47" s="420">
        <v>43344</v>
      </c>
      <c r="B47" s="420"/>
      <c r="C47" s="420"/>
      <c r="D47" s="420"/>
      <c r="E47" s="420"/>
      <c r="F47" s="420"/>
    </row>
    <row r="48" spans="1:6" x14ac:dyDescent="0.3">
      <c r="A48" s="170" t="s">
        <v>39</v>
      </c>
      <c r="B48" s="170" t="s">
        <v>36</v>
      </c>
      <c r="C48" s="170" t="s">
        <v>10</v>
      </c>
      <c r="D48" s="170" t="s">
        <v>11</v>
      </c>
      <c r="E48" s="170" t="s">
        <v>12</v>
      </c>
      <c r="F48" s="170" t="s">
        <v>37</v>
      </c>
    </row>
    <row r="49" spans="1:6" x14ac:dyDescent="0.3">
      <c r="A49" s="171" t="s">
        <v>55</v>
      </c>
      <c r="B49" s="172">
        <f>'Outward Details'!D218</f>
        <v>0</v>
      </c>
      <c r="C49" s="172">
        <f>'Outward Details'!G218</f>
        <v>0</v>
      </c>
      <c r="D49" s="172">
        <f>'Outward Details'!E218</f>
        <v>0</v>
      </c>
      <c r="E49" s="172">
        <f>'Outward Details'!F218</f>
        <v>0</v>
      </c>
      <c r="F49" s="172">
        <f>'Outward Details'!H218</f>
        <v>0</v>
      </c>
    </row>
    <row r="50" spans="1:6" x14ac:dyDescent="0.3">
      <c r="A50" s="171" t="s">
        <v>228</v>
      </c>
      <c r="B50" s="172">
        <f>'GSTR 3B Details'!B142</f>
        <v>0</v>
      </c>
      <c r="C50" s="172">
        <f>'GSTR 3B Details'!C142</f>
        <v>0</v>
      </c>
      <c r="D50" s="172">
        <f>'GSTR 3B Details'!D142</f>
        <v>0</v>
      </c>
      <c r="E50" s="172">
        <f>'GSTR 3B Details'!E142</f>
        <v>0</v>
      </c>
      <c r="F50" s="172">
        <f>'GSTR 3B Details'!F142</f>
        <v>0</v>
      </c>
    </row>
    <row r="51" spans="1:6" x14ac:dyDescent="0.3">
      <c r="A51" s="173" t="s">
        <v>58</v>
      </c>
      <c r="B51" s="172">
        <f>B49-B50</f>
        <v>0</v>
      </c>
      <c r="C51" s="172">
        <f t="shared" ref="C51:F51" si="8">C47-C49</f>
        <v>0</v>
      </c>
      <c r="D51" s="172">
        <f t="shared" si="8"/>
        <v>0</v>
      </c>
      <c r="E51" s="172">
        <f t="shared" si="8"/>
        <v>0</v>
      </c>
      <c r="F51" s="172">
        <f t="shared" si="8"/>
        <v>0</v>
      </c>
    </row>
    <row r="52" spans="1:6" x14ac:dyDescent="0.3">
      <c r="A52" s="28"/>
      <c r="B52" s="29"/>
      <c r="C52" s="29"/>
      <c r="D52" s="29"/>
      <c r="E52" s="29"/>
      <c r="F52" s="29"/>
    </row>
    <row r="53" spans="1:6" x14ac:dyDescent="0.3">
      <c r="A53" s="420">
        <v>43374</v>
      </c>
      <c r="B53" s="420"/>
      <c r="C53" s="420"/>
      <c r="D53" s="420"/>
      <c r="E53" s="420"/>
      <c r="F53" s="420"/>
    </row>
    <row r="54" spans="1:6" x14ac:dyDescent="0.3">
      <c r="A54" s="170" t="s">
        <v>39</v>
      </c>
      <c r="B54" s="170" t="s">
        <v>36</v>
      </c>
      <c r="C54" s="170" t="s">
        <v>10</v>
      </c>
      <c r="D54" s="170" t="s">
        <v>11</v>
      </c>
      <c r="E54" s="170" t="s">
        <v>12</v>
      </c>
      <c r="F54" s="170" t="s">
        <v>37</v>
      </c>
    </row>
    <row r="55" spans="1:6" x14ac:dyDescent="0.3">
      <c r="A55" s="171" t="s">
        <v>55</v>
      </c>
      <c r="B55" s="172">
        <f>'Outward Details'!D219</f>
        <v>0</v>
      </c>
      <c r="C55" s="172">
        <f>'Outward Details'!G219</f>
        <v>0</v>
      </c>
      <c r="D55" s="172">
        <f>'Outward Details'!E219</f>
        <v>0</v>
      </c>
      <c r="E55" s="172">
        <f>'Outward Details'!F219</f>
        <v>0</v>
      </c>
      <c r="F55" s="172">
        <f>'Outward Details'!H219</f>
        <v>0</v>
      </c>
    </row>
    <row r="56" spans="1:6" x14ac:dyDescent="0.3">
      <c r="A56" s="171" t="s">
        <v>228</v>
      </c>
      <c r="B56" s="172">
        <f>'GSTR 3B Details'!B167</f>
        <v>0</v>
      </c>
      <c r="C56" s="172">
        <f>'GSTR 3B Details'!C167</f>
        <v>0</v>
      </c>
      <c r="D56" s="172">
        <f>'GSTR 3B Details'!D167</f>
        <v>0</v>
      </c>
      <c r="E56" s="172">
        <f>'GSTR 3B Details'!E167</f>
        <v>0</v>
      </c>
      <c r="F56" s="172">
        <f>'GSTR 3B Details'!F167</f>
        <v>0</v>
      </c>
    </row>
    <row r="57" spans="1:6" x14ac:dyDescent="0.3">
      <c r="A57" s="173" t="s">
        <v>58</v>
      </c>
      <c r="B57" s="172">
        <f>B55-B56</f>
        <v>0</v>
      </c>
      <c r="C57" s="172">
        <f t="shared" ref="C57:F57" si="9">C53-C55</f>
        <v>0</v>
      </c>
      <c r="D57" s="172">
        <f t="shared" si="9"/>
        <v>0</v>
      </c>
      <c r="E57" s="172">
        <f t="shared" si="9"/>
        <v>0</v>
      </c>
      <c r="F57" s="172">
        <f t="shared" si="9"/>
        <v>0</v>
      </c>
    </row>
    <row r="58" spans="1:6" x14ac:dyDescent="0.3">
      <c r="A58" s="28"/>
      <c r="B58" s="27"/>
      <c r="C58" s="27"/>
      <c r="D58" s="27"/>
      <c r="E58" s="27"/>
      <c r="F58" s="27"/>
    </row>
    <row r="59" spans="1:6" x14ac:dyDescent="0.3">
      <c r="A59" s="420">
        <v>43405</v>
      </c>
      <c r="B59" s="420"/>
      <c r="C59" s="420"/>
      <c r="D59" s="420"/>
      <c r="E59" s="420"/>
      <c r="F59" s="420"/>
    </row>
    <row r="60" spans="1:6" x14ac:dyDescent="0.3">
      <c r="A60" s="170" t="s">
        <v>39</v>
      </c>
      <c r="B60" s="170" t="s">
        <v>36</v>
      </c>
      <c r="C60" s="170" t="s">
        <v>10</v>
      </c>
      <c r="D60" s="170" t="s">
        <v>11</v>
      </c>
      <c r="E60" s="170" t="s">
        <v>12</v>
      </c>
      <c r="F60" s="170" t="s">
        <v>37</v>
      </c>
    </row>
    <row r="61" spans="1:6" x14ac:dyDescent="0.3">
      <c r="A61" s="171" t="s">
        <v>55</v>
      </c>
      <c r="B61" s="172">
        <f>'Outward Details'!D220</f>
        <v>0</v>
      </c>
      <c r="C61" s="172">
        <f>'Outward Details'!G220</f>
        <v>0</v>
      </c>
      <c r="D61" s="172">
        <f>'Outward Details'!E220</f>
        <v>0</v>
      </c>
      <c r="E61" s="172">
        <f>'Outward Details'!F220</f>
        <v>0</v>
      </c>
      <c r="F61" s="172">
        <f>'Outward Details'!H220</f>
        <v>0</v>
      </c>
    </row>
    <row r="62" spans="1:6" x14ac:dyDescent="0.3">
      <c r="A62" s="171" t="s">
        <v>228</v>
      </c>
      <c r="B62" s="172">
        <f>'GSTR 3B Details'!B192</f>
        <v>0</v>
      </c>
      <c r="C62" s="172">
        <f>'GSTR 3B Details'!C192</f>
        <v>0</v>
      </c>
      <c r="D62" s="172">
        <f>'GSTR 3B Details'!D192</f>
        <v>0</v>
      </c>
      <c r="E62" s="172">
        <f>'GSTR 3B Details'!E192</f>
        <v>0</v>
      </c>
      <c r="F62" s="172">
        <f>'GSTR 3B Details'!F192</f>
        <v>0</v>
      </c>
    </row>
    <row r="63" spans="1:6" x14ac:dyDescent="0.3">
      <c r="A63" s="173" t="s">
        <v>58</v>
      </c>
      <c r="B63" s="172">
        <f>B61-B62</f>
        <v>0</v>
      </c>
      <c r="C63" s="172">
        <f t="shared" ref="C63:F63" si="10">C59-C61</f>
        <v>0</v>
      </c>
      <c r="D63" s="172">
        <f t="shared" si="10"/>
        <v>0</v>
      </c>
      <c r="E63" s="172">
        <f t="shared" si="10"/>
        <v>0</v>
      </c>
      <c r="F63" s="172">
        <f t="shared" si="10"/>
        <v>0</v>
      </c>
    </row>
    <row r="64" spans="1:6" x14ac:dyDescent="0.3">
      <c r="A64" s="28"/>
      <c r="B64" s="29"/>
      <c r="C64" s="29"/>
      <c r="D64" s="29"/>
      <c r="E64" s="29"/>
      <c r="F64" s="29"/>
    </row>
    <row r="65" spans="1:6" x14ac:dyDescent="0.3">
      <c r="A65" s="420">
        <v>43435</v>
      </c>
      <c r="B65" s="420"/>
      <c r="C65" s="420"/>
      <c r="D65" s="420"/>
      <c r="E65" s="420"/>
      <c r="F65" s="420"/>
    </row>
    <row r="66" spans="1:6" x14ac:dyDescent="0.3">
      <c r="A66" s="170" t="s">
        <v>39</v>
      </c>
      <c r="B66" s="170" t="s">
        <v>36</v>
      </c>
      <c r="C66" s="170" t="s">
        <v>10</v>
      </c>
      <c r="D66" s="170" t="s">
        <v>11</v>
      </c>
      <c r="E66" s="170" t="s">
        <v>12</v>
      </c>
      <c r="F66" s="170" t="s">
        <v>37</v>
      </c>
    </row>
    <row r="67" spans="1:6" x14ac:dyDescent="0.3">
      <c r="A67" s="171" t="s">
        <v>55</v>
      </c>
      <c r="B67" s="172">
        <f>'Outward Details'!D221</f>
        <v>0</v>
      </c>
      <c r="C67" s="172">
        <f>'Outward Details'!G221</f>
        <v>0</v>
      </c>
      <c r="D67" s="172">
        <f>'Outward Details'!E221</f>
        <v>0</v>
      </c>
      <c r="E67" s="172">
        <f>'Outward Details'!F221</f>
        <v>0</v>
      </c>
      <c r="F67" s="172">
        <f>'Outward Details'!H221</f>
        <v>0</v>
      </c>
    </row>
    <row r="68" spans="1:6" x14ac:dyDescent="0.3">
      <c r="A68" s="171" t="s">
        <v>228</v>
      </c>
      <c r="B68" s="172">
        <f>'GSTR 3B Details'!B217</f>
        <v>0</v>
      </c>
      <c r="C68" s="172">
        <f>'GSTR 3B Details'!C217</f>
        <v>0</v>
      </c>
      <c r="D68" s="172">
        <f>'GSTR 3B Details'!D217</f>
        <v>0</v>
      </c>
      <c r="E68" s="172">
        <f>'GSTR 3B Details'!E217</f>
        <v>0</v>
      </c>
      <c r="F68" s="172">
        <f>'GSTR 3B Details'!F217</f>
        <v>0</v>
      </c>
    </row>
    <row r="69" spans="1:6" x14ac:dyDescent="0.3">
      <c r="A69" s="173" t="s">
        <v>58</v>
      </c>
      <c r="B69" s="172">
        <f>B67-B68</f>
        <v>0</v>
      </c>
      <c r="C69" s="172">
        <f t="shared" ref="C69:F69" si="11">C65-C67</f>
        <v>0</v>
      </c>
      <c r="D69" s="172">
        <f t="shared" si="11"/>
        <v>0</v>
      </c>
      <c r="E69" s="172">
        <f t="shared" si="11"/>
        <v>0</v>
      </c>
      <c r="F69" s="172">
        <f t="shared" si="11"/>
        <v>0</v>
      </c>
    </row>
    <row r="70" spans="1:6" x14ac:dyDescent="0.3">
      <c r="A70" s="28"/>
      <c r="B70" s="29"/>
      <c r="C70" s="29"/>
      <c r="D70" s="29"/>
      <c r="E70" s="29"/>
      <c r="F70" s="29"/>
    </row>
    <row r="71" spans="1:6" x14ac:dyDescent="0.3">
      <c r="A71" s="420">
        <v>43466</v>
      </c>
      <c r="B71" s="420"/>
      <c r="C71" s="420"/>
      <c r="D71" s="420"/>
      <c r="E71" s="420"/>
      <c r="F71" s="420"/>
    </row>
    <row r="72" spans="1:6" x14ac:dyDescent="0.3">
      <c r="A72" s="170" t="s">
        <v>39</v>
      </c>
      <c r="B72" s="170" t="s">
        <v>36</v>
      </c>
      <c r="C72" s="170" t="s">
        <v>10</v>
      </c>
      <c r="D72" s="170" t="s">
        <v>11</v>
      </c>
      <c r="E72" s="170" t="s">
        <v>12</v>
      </c>
      <c r="F72" s="170" t="s">
        <v>37</v>
      </c>
    </row>
    <row r="73" spans="1:6" x14ac:dyDescent="0.3">
      <c r="A73" s="171" t="s">
        <v>55</v>
      </c>
      <c r="B73" s="172">
        <f>'Outward Details'!D222</f>
        <v>0</v>
      </c>
      <c r="C73" s="172">
        <f>'Outward Details'!G222</f>
        <v>0</v>
      </c>
      <c r="D73" s="172">
        <f>'Outward Details'!E222</f>
        <v>0</v>
      </c>
      <c r="E73" s="172">
        <f>'Outward Details'!F222</f>
        <v>0</v>
      </c>
      <c r="F73" s="172">
        <f>'Outward Details'!H222</f>
        <v>0</v>
      </c>
    </row>
    <row r="74" spans="1:6" x14ac:dyDescent="0.3">
      <c r="A74" s="171" t="s">
        <v>228</v>
      </c>
      <c r="B74" s="172">
        <f>'GSTR 3B Details'!B242</f>
        <v>0</v>
      </c>
      <c r="C74" s="172">
        <f>'GSTR 3B Details'!C242</f>
        <v>0</v>
      </c>
      <c r="D74" s="172">
        <f>'GSTR 3B Details'!D242</f>
        <v>0</v>
      </c>
      <c r="E74" s="172">
        <f>'GSTR 3B Details'!E242</f>
        <v>0</v>
      </c>
      <c r="F74" s="172">
        <f>'GSTR 3B Details'!F242</f>
        <v>0</v>
      </c>
    </row>
    <row r="75" spans="1:6" x14ac:dyDescent="0.3">
      <c r="A75" s="173" t="s">
        <v>58</v>
      </c>
      <c r="B75" s="172">
        <f>B73-B74</f>
        <v>0</v>
      </c>
      <c r="C75" s="172">
        <f t="shared" ref="C75:F75" si="12">C71-C73</f>
        <v>0</v>
      </c>
      <c r="D75" s="172">
        <f t="shared" si="12"/>
        <v>0</v>
      </c>
      <c r="E75" s="172">
        <f t="shared" si="12"/>
        <v>0</v>
      </c>
      <c r="F75" s="172">
        <f t="shared" si="12"/>
        <v>0</v>
      </c>
    </row>
    <row r="76" spans="1:6" x14ac:dyDescent="0.3">
      <c r="A76" s="28"/>
      <c r="B76" s="29"/>
      <c r="C76" s="29"/>
      <c r="D76" s="29"/>
      <c r="E76" s="29"/>
      <c r="F76" s="29"/>
    </row>
    <row r="77" spans="1:6" x14ac:dyDescent="0.3">
      <c r="A77" s="420">
        <v>43497</v>
      </c>
      <c r="B77" s="420"/>
      <c r="C77" s="420"/>
      <c r="D77" s="420"/>
      <c r="E77" s="420"/>
      <c r="F77" s="420"/>
    </row>
    <row r="78" spans="1:6" x14ac:dyDescent="0.3">
      <c r="A78" s="170" t="s">
        <v>39</v>
      </c>
      <c r="B78" s="170" t="s">
        <v>36</v>
      </c>
      <c r="C78" s="170" t="s">
        <v>10</v>
      </c>
      <c r="D78" s="170" t="s">
        <v>11</v>
      </c>
      <c r="E78" s="170" t="s">
        <v>12</v>
      </c>
      <c r="F78" s="170" t="s">
        <v>37</v>
      </c>
    </row>
    <row r="79" spans="1:6" x14ac:dyDescent="0.3">
      <c r="A79" s="171" t="s">
        <v>55</v>
      </c>
      <c r="B79" s="172">
        <f>'Outward Details'!D223</f>
        <v>0</v>
      </c>
      <c r="C79" s="172">
        <f>'Outward Details'!G223</f>
        <v>0</v>
      </c>
      <c r="D79" s="172">
        <f>'Outward Details'!E223</f>
        <v>0</v>
      </c>
      <c r="E79" s="172">
        <f>'Outward Details'!F223</f>
        <v>0</v>
      </c>
      <c r="F79" s="172">
        <f>'Outward Details'!H223</f>
        <v>0</v>
      </c>
    </row>
    <row r="80" spans="1:6" x14ac:dyDescent="0.3">
      <c r="A80" s="171" t="s">
        <v>228</v>
      </c>
      <c r="B80" s="172">
        <f>'GSTR 3B Details'!B267</f>
        <v>0</v>
      </c>
      <c r="C80" s="172">
        <f>'GSTR 3B Details'!C267</f>
        <v>0</v>
      </c>
      <c r="D80" s="172">
        <f>'GSTR 3B Details'!D267</f>
        <v>0</v>
      </c>
      <c r="E80" s="172">
        <f>'GSTR 3B Details'!E267</f>
        <v>0</v>
      </c>
      <c r="F80" s="172">
        <f>'GSTR 3B Details'!F267</f>
        <v>0</v>
      </c>
    </row>
    <row r="81" spans="1:6" x14ac:dyDescent="0.3">
      <c r="A81" s="173" t="s">
        <v>58</v>
      </c>
      <c r="B81" s="172">
        <f>B79-B80</f>
        <v>0</v>
      </c>
      <c r="C81" s="172">
        <f t="shared" ref="C81:F81" si="13">C77-C79</f>
        <v>0</v>
      </c>
      <c r="D81" s="172">
        <f t="shared" si="13"/>
        <v>0</v>
      </c>
      <c r="E81" s="172">
        <f t="shared" si="13"/>
        <v>0</v>
      </c>
      <c r="F81" s="172">
        <f t="shared" si="13"/>
        <v>0</v>
      </c>
    </row>
    <row r="82" spans="1:6" x14ac:dyDescent="0.3">
      <c r="A82" s="28"/>
      <c r="B82" s="29"/>
      <c r="C82" s="29"/>
      <c r="D82" s="29"/>
      <c r="E82" s="29"/>
      <c r="F82" s="29"/>
    </row>
    <row r="83" spans="1:6" x14ac:dyDescent="0.3">
      <c r="A83" s="420">
        <v>43525</v>
      </c>
      <c r="B83" s="420"/>
      <c r="C83" s="420"/>
      <c r="D83" s="420"/>
      <c r="E83" s="420"/>
      <c r="F83" s="420"/>
    </row>
    <row r="84" spans="1:6" x14ac:dyDescent="0.3">
      <c r="A84" s="170" t="s">
        <v>39</v>
      </c>
      <c r="B84" s="170" t="s">
        <v>36</v>
      </c>
      <c r="C84" s="170" t="s">
        <v>10</v>
      </c>
      <c r="D84" s="170" t="s">
        <v>11</v>
      </c>
      <c r="E84" s="170" t="s">
        <v>12</v>
      </c>
      <c r="F84" s="170" t="s">
        <v>37</v>
      </c>
    </row>
    <row r="85" spans="1:6" x14ac:dyDescent="0.3">
      <c r="A85" s="171" t="s">
        <v>55</v>
      </c>
      <c r="B85" s="172">
        <f>'Outward Details'!D224</f>
        <v>0</v>
      </c>
      <c r="C85" s="172">
        <f>'Outward Details'!G224</f>
        <v>0</v>
      </c>
      <c r="D85" s="172">
        <f>'Outward Details'!E224</f>
        <v>0</v>
      </c>
      <c r="E85" s="172">
        <f>'Outward Details'!F224</f>
        <v>0</v>
      </c>
      <c r="F85" s="172">
        <f>'Outward Details'!H224</f>
        <v>0</v>
      </c>
    </row>
    <row r="86" spans="1:6" x14ac:dyDescent="0.3">
      <c r="A86" s="171" t="s">
        <v>228</v>
      </c>
      <c r="B86" s="172">
        <f>'GSTR 3B Details'!B292</f>
        <v>0</v>
      </c>
      <c r="C86" s="172">
        <f>'GSTR 3B Details'!C292</f>
        <v>0</v>
      </c>
      <c r="D86" s="172">
        <f>'GSTR 3B Details'!D292</f>
        <v>0</v>
      </c>
      <c r="E86" s="172">
        <f>'GSTR 3B Details'!E292</f>
        <v>0</v>
      </c>
      <c r="F86" s="172">
        <f>'GSTR 3B Details'!F292</f>
        <v>0</v>
      </c>
    </row>
    <row r="87" spans="1:6" x14ac:dyDescent="0.3">
      <c r="A87" s="173" t="s">
        <v>58</v>
      </c>
      <c r="B87" s="172">
        <f>B85-B86</f>
        <v>0</v>
      </c>
      <c r="C87" s="172">
        <f t="shared" ref="C87:F87" si="14">C83-C85</f>
        <v>0</v>
      </c>
      <c r="D87" s="172">
        <f t="shared" si="14"/>
        <v>0</v>
      </c>
      <c r="E87" s="172">
        <f t="shared" si="14"/>
        <v>0</v>
      </c>
      <c r="F87" s="172">
        <f t="shared" si="14"/>
        <v>0</v>
      </c>
    </row>
  </sheetData>
  <sheetProtection password="E1E1" sheet="1" objects="1" scenarios="1"/>
  <mergeCells count="15">
    <mergeCell ref="B2:C2"/>
    <mergeCell ref="B3:F9"/>
    <mergeCell ref="A71:F71"/>
    <mergeCell ref="A77:F77"/>
    <mergeCell ref="A83:F83"/>
    <mergeCell ref="A11:F11"/>
    <mergeCell ref="A35:F35"/>
    <mergeCell ref="A41:F41"/>
    <mergeCell ref="A47:F47"/>
    <mergeCell ref="A53:F53"/>
    <mergeCell ref="A59:F59"/>
    <mergeCell ref="A65:F65"/>
    <mergeCell ref="A17:F17"/>
    <mergeCell ref="A23:F23"/>
    <mergeCell ref="A29:F29"/>
  </mergeCells>
  <printOptions gridLines="1" gridLinesSet="0"/>
  <pageMargins left="0.75" right="0.75" top="1" bottom="1" header="0.5" footer="0.5"/>
  <pageSetup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58"/>
  <sheetViews>
    <sheetView workbookViewId="0">
      <selection activeCell="D3" sqref="D3:H9"/>
    </sheetView>
  </sheetViews>
  <sheetFormatPr defaultColWidth="9.109375" defaultRowHeight="15.6" x14ac:dyDescent="0.3"/>
  <cols>
    <col min="1" max="1" width="9.109375" style="74"/>
    <col min="2" max="2" width="6.88671875" style="74" bestFit="1" customWidth="1"/>
    <col min="3" max="3" width="45.88671875" style="74" customWidth="1"/>
    <col min="4" max="4" width="51.5546875" style="74" bestFit="1" customWidth="1"/>
    <col min="5" max="16384" width="9.109375" style="74"/>
  </cols>
  <sheetData>
    <row r="2" spans="2:8" ht="18" x14ac:dyDescent="0.35">
      <c r="D2" s="221" t="s">
        <v>454</v>
      </c>
      <c r="E2" s="222"/>
      <c r="F2" s="222"/>
      <c r="G2" s="222"/>
      <c r="H2" s="222"/>
    </row>
    <row r="3" spans="2:8" ht="15.75" customHeight="1" x14ac:dyDescent="0.3">
      <c r="D3" s="239" t="s">
        <v>471</v>
      </c>
      <c r="E3" s="239"/>
      <c r="F3" s="239"/>
      <c r="G3" s="239"/>
      <c r="H3" s="239"/>
    </row>
    <row r="4" spans="2:8" ht="15.75" customHeight="1" x14ac:dyDescent="0.3">
      <c r="D4" s="239"/>
      <c r="E4" s="239"/>
      <c r="F4" s="239"/>
      <c r="G4" s="239"/>
      <c r="H4" s="239"/>
    </row>
    <row r="5" spans="2:8" ht="15.75" customHeight="1" x14ac:dyDescent="0.3">
      <c r="D5" s="239"/>
      <c r="E5" s="239"/>
      <c r="F5" s="239"/>
      <c r="G5" s="239"/>
      <c r="H5" s="239"/>
    </row>
    <row r="6" spans="2:8" ht="15.75" customHeight="1" x14ac:dyDescent="0.3">
      <c r="D6" s="239"/>
      <c r="E6" s="239"/>
      <c r="F6" s="239"/>
      <c r="G6" s="239"/>
      <c r="H6" s="239"/>
    </row>
    <row r="7" spans="2:8" ht="15.75" customHeight="1" x14ac:dyDescent="0.3">
      <c r="D7" s="239"/>
      <c r="E7" s="239"/>
      <c r="F7" s="239"/>
      <c r="G7" s="239"/>
      <c r="H7" s="239"/>
    </row>
    <row r="8" spans="2:8" ht="15.75" customHeight="1" x14ac:dyDescent="0.3">
      <c r="D8" s="239"/>
      <c r="E8" s="239"/>
      <c r="F8" s="239"/>
      <c r="G8" s="239"/>
      <c r="H8" s="239"/>
    </row>
    <row r="9" spans="2:8" ht="15.75" customHeight="1" x14ac:dyDescent="0.3">
      <c r="D9" s="239"/>
      <c r="E9" s="239"/>
      <c r="F9" s="239"/>
      <c r="G9" s="239"/>
      <c r="H9" s="239"/>
    </row>
    <row r="12" spans="2:8" ht="16.2" thickBot="1" x14ac:dyDescent="0.35">
      <c r="B12" s="255" t="s">
        <v>252</v>
      </c>
      <c r="C12" s="255"/>
      <c r="D12" s="255"/>
    </row>
    <row r="13" spans="2:8" ht="16.2" thickBot="1" x14ac:dyDescent="0.35">
      <c r="B13" s="71" t="s">
        <v>253</v>
      </c>
      <c r="C13" s="72" t="s">
        <v>254</v>
      </c>
      <c r="D13" s="72" t="s">
        <v>255</v>
      </c>
    </row>
    <row r="14" spans="2:8" x14ac:dyDescent="0.3">
      <c r="B14" s="252">
        <v>1</v>
      </c>
      <c r="C14" s="256" t="s">
        <v>256</v>
      </c>
      <c r="D14" s="75" t="s">
        <v>257</v>
      </c>
    </row>
    <row r="15" spans="2:8" x14ac:dyDescent="0.3">
      <c r="B15" s="253"/>
      <c r="C15" s="257"/>
      <c r="D15" s="75" t="s">
        <v>258</v>
      </c>
    </row>
    <row r="16" spans="2:8" x14ac:dyDescent="0.3">
      <c r="B16" s="253"/>
      <c r="C16" s="257"/>
      <c r="D16" s="75" t="s">
        <v>259</v>
      </c>
    </row>
    <row r="17" spans="2:4" ht="16.2" thickBot="1" x14ac:dyDescent="0.35">
      <c r="B17" s="254"/>
      <c r="C17" s="258"/>
      <c r="D17" s="76" t="s">
        <v>260</v>
      </c>
    </row>
    <row r="18" spans="2:4" x14ac:dyDescent="0.3">
      <c r="B18" s="252">
        <v>2</v>
      </c>
      <c r="C18" s="256" t="s">
        <v>261</v>
      </c>
      <c r="D18" s="77" t="s">
        <v>257</v>
      </c>
    </row>
    <row r="19" spans="2:4" x14ac:dyDescent="0.3">
      <c r="B19" s="253"/>
      <c r="C19" s="257"/>
      <c r="D19" s="77" t="s">
        <v>262</v>
      </c>
    </row>
    <row r="20" spans="2:4" x14ac:dyDescent="0.3">
      <c r="B20" s="253"/>
      <c r="C20" s="257"/>
      <c r="D20" s="77" t="s">
        <v>263</v>
      </c>
    </row>
    <row r="21" spans="2:4" x14ac:dyDescent="0.3">
      <c r="B21" s="253"/>
      <c r="C21" s="257"/>
      <c r="D21" s="77" t="s">
        <v>264</v>
      </c>
    </row>
    <row r="22" spans="2:4" x14ac:dyDescent="0.3">
      <c r="B22" s="253"/>
      <c r="C22" s="257"/>
      <c r="D22" s="77" t="s">
        <v>265</v>
      </c>
    </row>
    <row r="23" spans="2:4" x14ac:dyDescent="0.3">
      <c r="B23" s="253"/>
      <c r="C23" s="257"/>
      <c r="D23" s="77" t="s">
        <v>266</v>
      </c>
    </row>
    <row r="24" spans="2:4" ht="16.2" thickBot="1" x14ac:dyDescent="0.35">
      <c r="B24" s="254"/>
      <c r="C24" s="258"/>
      <c r="D24" s="78" t="s">
        <v>267</v>
      </c>
    </row>
    <row r="25" spans="2:4" ht="47.4" thickBot="1" x14ac:dyDescent="0.35">
      <c r="B25" s="73">
        <v>3</v>
      </c>
      <c r="C25" s="78" t="s">
        <v>268</v>
      </c>
      <c r="D25" s="78" t="s">
        <v>269</v>
      </c>
    </row>
    <row r="26" spans="2:4" ht="78" x14ac:dyDescent="0.3">
      <c r="B26" s="252">
        <v>4</v>
      </c>
      <c r="C26" s="77" t="s">
        <v>270</v>
      </c>
      <c r="D26" s="77" t="s">
        <v>271</v>
      </c>
    </row>
    <row r="27" spans="2:4" ht="31.2" x14ac:dyDescent="0.3">
      <c r="B27" s="253"/>
      <c r="C27" s="77" t="s">
        <v>272</v>
      </c>
      <c r="D27" s="77" t="s">
        <v>273</v>
      </c>
    </row>
    <row r="28" spans="2:4" x14ac:dyDescent="0.3">
      <c r="B28" s="253"/>
      <c r="C28" s="77" t="s">
        <v>274</v>
      </c>
      <c r="D28" s="79"/>
    </row>
    <row r="29" spans="2:4" x14ac:dyDescent="0.3">
      <c r="B29" s="253"/>
      <c r="C29" s="77" t="s">
        <v>275</v>
      </c>
      <c r="D29" s="79"/>
    </row>
    <row r="30" spans="2:4" ht="16.2" thickBot="1" x14ac:dyDescent="0.35">
      <c r="B30" s="254"/>
      <c r="C30" s="78" t="s">
        <v>276</v>
      </c>
      <c r="D30" s="80"/>
    </row>
    <row r="31" spans="2:4" ht="16.2" thickBot="1" x14ac:dyDescent="0.35">
      <c r="B31" s="73">
        <v>5</v>
      </c>
      <c r="C31" s="78" t="s">
        <v>277</v>
      </c>
      <c r="D31" s="78" t="s">
        <v>278</v>
      </c>
    </row>
    <row r="32" spans="2:4" ht="16.2" thickBot="1" x14ac:dyDescent="0.35">
      <c r="B32" s="73">
        <v>6</v>
      </c>
      <c r="C32" s="78" t="s">
        <v>279</v>
      </c>
      <c r="D32" s="78" t="s">
        <v>278</v>
      </c>
    </row>
    <row r="33" spans="2:4" ht="16.2" thickBot="1" x14ac:dyDescent="0.35">
      <c r="B33" s="73">
        <v>7</v>
      </c>
      <c r="C33" s="78" t="s">
        <v>280</v>
      </c>
      <c r="D33" s="78" t="s">
        <v>278</v>
      </c>
    </row>
    <row r="34" spans="2:4" x14ac:dyDescent="0.3">
      <c r="B34" s="252">
        <v>8</v>
      </c>
      <c r="C34" s="256" t="s">
        <v>281</v>
      </c>
      <c r="D34" s="75" t="s">
        <v>282</v>
      </c>
    </row>
    <row r="35" spans="2:4" ht="46.8" x14ac:dyDescent="0.3">
      <c r="B35" s="253"/>
      <c r="C35" s="257"/>
      <c r="D35" s="75" t="s">
        <v>283</v>
      </c>
    </row>
    <row r="36" spans="2:4" ht="78.599999999999994" thickBot="1" x14ac:dyDescent="0.35">
      <c r="B36" s="254"/>
      <c r="C36" s="258"/>
      <c r="D36" s="76" t="s">
        <v>284</v>
      </c>
    </row>
    <row r="37" spans="2:4" ht="31.8" thickBot="1" x14ac:dyDescent="0.35">
      <c r="B37" s="73">
        <v>9</v>
      </c>
      <c r="C37" s="78" t="s">
        <v>285</v>
      </c>
      <c r="D37" s="78" t="s">
        <v>278</v>
      </c>
    </row>
    <row r="38" spans="2:4" ht="16.2" thickBot="1" x14ac:dyDescent="0.35">
      <c r="B38" s="73">
        <v>10</v>
      </c>
      <c r="C38" s="78" t="s">
        <v>286</v>
      </c>
      <c r="D38" s="78" t="s">
        <v>278</v>
      </c>
    </row>
    <row r="39" spans="2:4" x14ac:dyDescent="0.3">
      <c r="B39" s="252">
        <v>11</v>
      </c>
      <c r="C39" s="256" t="s">
        <v>287</v>
      </c>
      <c r="D39" s="77" t="s">
        <v>288</v>
      </c>
    </row>
    <row r="40" spans="2:4" x14ac:dyDescent="0.3">
      <c r="B40" s="253"/>
      <c r="C40" s="257"/>
      <c r="D40" s="77" t="s">
        <v>289</v>
      </c>
    </row>
    <row r="41" spans="2:4" ht="63" thickBot="1" x14ac:dyDescent="0.35">
      <c r="B41" s="254"/>
      <c r="C41" s="258"/>
      <c r="D41" s="78" t="s">
        <v>290</v>
      </c>
    </row>
    <row r="42" spans="2:4" x14ac:dyDescent="0.3">
      <c r="B42" s="252">
        <v>12</v>
      </c>
      <c r="C42" s="256" t="s">
        <v>291</v>
      </c>
      <c r="D42" s="77" t="s">
        <v>292</v>
      </c>
    </row>
    <row r="43" spans="2:4" x14ac:dyDescent="0.3">
      <c r="B43" s="253"/>
      <c r="C43" s="257"/>
      <c r="D43" s="77" t="s">
        <v>293</v>
      </c>
    </row>
    <row r="44" spans="2:4" ht="16.2" thickBot="1" x14ac:dyDescent="0.35">
      <c r="B44" s="254"/>
      <c r="C44" s="258"/>
      <c r="D44" s="78" t="s">
        <v>294</v>
      </c>
    </row>
    <row r="45" spans="2:4" x14ac:dyDescent="0.3">
      <c r="B45" s="259" t="s">
        <v>295</v>
      </c>
      <c r="C45" s="260"/>
      <c r="D45" s="261"/>
    </row>
    <row r="46" spans="2:4" x14ac:dyDescent="0.3">
      <c r="B46" s="262" t="s">
        <v>296</v>
      </c>
      <c r="C46" s="263"/>
      <c r="D46" s="264"/>
    </row>
    <row r="47" spans="2:4" ht="16.2" thickBot="1" x14ac:dyDescent="0.35">
      <c r="B47" s="265" t="s">
        <v>297</v>
      </c>
      <c r="C47" s="266"/>
      <c r="D47" s="267"/>
    </row>
    <row r="48" spans="2:4" ht="31.8" thickBot="1" x14ac:dyDescent="0.35">
      <c r="B48" s="73">
        <v>13</v>
      </c>
      <c r="C48" s="78" t="s">
        <v>298</v>
      </c>
      <c r="D48" s="78" t="s">
        <v>299</v>
      </c>
    </row>
    <row r="49" spans="2:4" ht="31.8" thickBot="1" x14ac:dyDescent="0.35">
      <c r="B49" s="73">
        <v>14</v>
      </c>
      <c r="C49" s="78" t="s">
        <v>300</v>
      </c>
      <c r="D49" s="78" t="s">
        <v>301</v>
      </c>
    </row>
    <row r="50" spans="2:4" ht="31.8" thickBot="1" x14ac:dyDescent="0.35">
      <c r="B50" s="73">
        <v>15</v>
      </c>
      <c r="C50" s="78" t="s">
        <v>302</v>
      </c>
      <c r="D50" s="78" t="s">
        <v>278</v>
      </c>
    </row>
    <row r="51" spans="2:4" ht="16.2" thickBot="1" x14ac:dyDescent="0.35">
      <c r="B51" s="73">
        <v>16</v>
      </c>
      <c r="C51" s="78" t="s">
        <v>303</v>
      </c>
      <c r="D51" s="78" t="s">
        <v>278</v>
      </c>
    </row>
    <row r="52" spans="2:4" ht="16.2" thickBot="1" x14ac:dyDescent="0.35">
      <c r="B52" s="73">
        <v>17</v>
      </c>
      <c r="C52" s="78" t="s">
        <v>304</v>
      </c>
      <c r="D52" s="78" t="s">
        <v>278</v>
      </c>
    </row>
    <row r="53" spans="2:4" ht="16.2" thickBot="1" x14ac:dyDescent="0.35">
      <c r="B53" s="73">
        <v>18</v>
      </c>
      <c r="C53" s="78" t="s">
        <v>305</v>
      </c>
      <c r="D53" s="78" t="s">
        <v>278</v>
      </c>
    </row>
    <row r="54" spans="2:4" ht="16.2" thickBot="1" x14ac:dyDescent="0.35">
      <c r="B54" s="73">
        <v>19</v>
      </c>
      <c r="C54" s="78" t="s">
        <v>306</v>
      </c>
      <c r="D54" s="78" t="s">
        <v>278</v>
      </c>
    </row>
    <row r="55" spans="2:4" x14ac:dyDescent="0.3">
      <c r="B55" s="252">
        <v>20</v>
      </c>
      <c r="C55" s="77" t="s">
        <v>307</v>
      </c>
      <c r="D55" s="256" t="s">
        <v>278</v>
      </c>
    </row>
    <row r="56" spans="2:4" ht="16.2" thickBot="1" x14ac:dyDescent="0.35">
      <c r="B56" s="254"/>
      <c r="C56" s="78" t="s">
        <v>308</v>
      </c>
      <c r="D56" s="258"/>
    </row>
    <row r="57" spans="2:4" ht="31.2" x14ac:dyDescent="0.3">
      <c r="B57" s="252">
        <v>21</v>
      </c>
      <c r="C57" s="77" t="s">
        <v>309</v>
      </c>
      <c r="D57" s="256" t="s">
        <v>310</v>
      </c>
    </row>
    <row r="58" spans="2:4" ht="16.2" thickBot="1" x14ac:dyDescent="0.35">
      <c r="B58" s="254"/>
      <c r="C58" s="78" t="s">
        <v>311</v>
      </c>
      <c r="D58" s="258"/>
    </row>
  </sheetData>
  <mergeCells count="20">
    <mergeCell ref="B57:B58"/>
    <mergeCell ref="D57:D58"/>
    <mergeCell ref="B34:B36"/>
    <mergeCell ref="C34:C36"/>
    <mergeCell ref="B39:B41"/>
    <mergeCell ref="C39:C41"/>
    <mergeCell ref="B42:B44"/>
    <mergeCell ref="C42:C44"/>
    <mergeCell ref="B45:D45"/>
    <mergeCell ref="B46:D46"/>
    <mergeCell ref="B47:D47"/>
    <mergeCell ref="B55:B56"/>
    <mergeCell ref="D55:D56"/>
    <mergeCell ref="D3:H9"/>
    <mergeCell ref="B26:B30"/>
    <mergeCell ref="B12:D12"/>
    <mergeCell ref="B14:B17"/>
    <mergeCell ref="C14:C17"/>
    <mergeCell ref="B18:B24"/>
    <mergeCell ref="C18:C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AA272"/>
  <sheetViews>
    <sheetView topLeftCell="A251" zoomScale="90" zoomScaleNormal="90" workbookViewId="0">
      <selection activeCell="B260" sqref="B260"/>
    </sheetView>
  </sheetViews>
  <sheetFormatPr defaultColWidth="9.109375" defaultRowHeight="15.6" x14ac:dyDescent="0.3"/>
  <cols>
    <col min="1" max="1" width="13.109375" style="64" customWidth="1"/>
    <col min="2" max="2" width="19.6640625" style="64" customWidth="1"/>
    <col min="3" max="3" width="21.44140625" style="64" customWidth="1"/>
    <col min="4" max="4" width="18.5546875" style="64" customWidth="1"/>
    <col min="5" max="5" width="17.33203125" style="64" customWidth="1"/>
    <col min="6" max="6" width="17.6640625" style="64" customWidth="1"/>
    <col min="7" max="7" width="17" style="64" customWidth="1"/>
    <col min="8" max="8" width="19.109375" style="64" customWidth="1"/>
    <col min="9" max="9" width="16.109375" style="64" customWidth="1"/>
    <col min="10" max="10" width="16.5546875" style="64" customWidth="1"/>
    <col min="11" max="11" width="17.109375" style="64" customWidth="1"/>
    <col min="12" max="12" width="18.44140625" style="64" customWidth="1"/>
    <col min="13" max="13" width="16.44140625" style="64" customWidth="1"/>
    <col min="14" max="14" width="16" style="64" customWidth="1"/>
    <col min="15" max="15" width="10.88671875" style="64" customWidth="1"/>
    <col min="16" max="16384" width="9.109375" style="64"/>
  </cols>
  <sheetData>
    <row r="2" spans="1:13" ht="18" x14ac:dyDescent="0.35">
      <c r="C2" s="221" t="s">
        <v>454</v>
      </c>
      <c r="D2" s="222"/>
      <c r="E2" s="222"/>
      <c r="F2" s="222"/>
      <c r="G2" s="222"/>
    </row>
    <row r="3" spans="1:13" ht="15.75" customHeight="1" x14ac:dyDescent="0.3">
      <c r="C3" s="239" t="s">
        <v>471</v>
      </c>
      <c r="D3" s="239"/>
      <c r="E3" s="239"/>
      <c r="F3" s="239"/>
      <c r="G3" s="239"/>
    </row>
    <row r="4" spans="1:13" ht="15.75" customHeight="1" x14ac:dyDescent="0.3">
      <c r="C4" s="239"/>
      <c r="D4" s="239"/>
      <c r="E4" s="239"/>
      <c r="F4" s="239"/>
      <c r="G4" s="239"/>
    </row>
    <row r="5" spans="1:13" ht="15.75" customHeight="1" x14ac:dyDescent="0.3">
      <c r="C5" s="239"/>
      <c r="D5" s="239"/>
      <c r="E5" s="239"/>
      <c r="F5" s="239"/>
      <c r="G5" s="239"/>
    </row>
    <row r="6" spans="1:13" ht="15.75" customHeight="1" x14ac:dyDescent="0.3">
      <c r="C6" s="239"/>
      <c r="D6" s="239"/>
      <c r="E6" s="239"/>
      <c r="F6" s="239"/>
      <c r="G6" s="239"/>
    </row>
    <row r="7" spans="1:13" ht="15.75" customHeight="1" x14ac:dyDescent="0.3">
      <c r="C7" s="239"/>
      <c r="D7" s="239"/>
      <c r="E7" s="239"/>
      <c r="F7" s="239"/>
      <c r="G7" s="239"/>
    </row>
    <row r="8" spans="1:13" ht="15.75" customHeight="1" x14ac:dyDescent="0.3">
      <c r="C8" s="239"/>
      <c r="D8" s="239"/>
      <c r="E8" s="239"/>
      <c r="F8" s="239"/>
      <c r="G8" s="239"/>
    </row>
    <row r="9" spans="1:13" ht="15.75" customHeight="1" x14ac:dyDescent="0.3">
      <c r="C9" s="239"/>
      <c r="D9" s="239"/>
      <c r="E9" s="239"/>
      <c r="F9" s="239"/>
      <c r="G9" s="239"/>
    </row>
    <row r="11" spans="1:13" s="98" customFormat="1" x14ac:dyDescent="0.3">
      <c r="A11" s="96"/>
      <c r="B11" s="96"/>
      <c r="C11" s="97"/>
      <c r="D11" s="97"/>
      <c r="E11" s="97"/>
      <c r="F11" s="96"/>
      <c r="G11" s="96"/>
      <c r="H11" s="96"/>
      <c r="I11" s="96"/>
      <c r="J11" s="96"/>
      <c r="K11" s="96"/>
      <c r="L11" s="96"/>
      <c r="M11" s="96"/>
    </row>
    <row r="12" spans="1:13" s="98" customFormat="1" x14ac:dyDescent="0.3">
      <c r="A12" s="96"/>
      <c r="B12" s="96"/>
      <c r="C12" s="97"/>
      <c r="D12" s="97"/>
      <c r="E12" s="97"/>
      <c r="F12" s="96"/>
      <c r="G12" s="96"/>
      <c r="H12" s="96"/>
      <c r="I12" s="96"/>
      <c r="J12" s="96"/>
      <c r="K12" s="96"/>
      <c r="L12" s="96"/>
      <c r="M12" s="96"/>
    </row>
    <row r="13" spans="1:13" ht="20.399999999999999" x14ac:dyDescent="0.35">
      <c r="A13" s="291" t="s">
        <v>33</v>
      </c>
      <c r="B13" s="291"/>
      <c r="C13" s="291"/>
      <c r="D13" s="291"/>
      <c r="E13" s="291"/>
      <c r="F13" s="291"/>
      <c r="G13" s="291"/>
      <c r="H13" s="291"/>
      <c r="I13" s="291"/>
      <c r="J13" s="291"/>
      <c r="K13" s="291"/>
      <c r="L13" s="291"/>
    </row>
    <row r="14" spans="1:13" x14ac:dyDescent="0.3">
      <c r="A14" s="281" t="s">
        <v>40</v>
      </c>
      <c r="B14" s="277" t="s">
        <v>13</v>
      </c>
      <c r="C14" s="278"/>
      <c r="D14" s="279"/>
      <c r="E14" s="277" t="s">
        <v>242</v>
      </c>
      <c r="F14" s="278"/>
      <c r="G14" s="279"/>
      <c r="H14" s="284" t="s">
        <v>15</v>
      </c>
      <c r="I14" s="277" t="s">
        <v>243</v>
      </c>
      <c r="J14" s="278"/>
      <c r="K14" s="278"/>
      <c r="L14" s="278"/>
    </row>
    <row r="15" spans="1:13" s="14" customFormat="1" ht="31.2" x14ac:dyDescent="0.3">
      <c r="A15" s="282"/>
      <c r="B15" s="107" t="s">
        <v>339</v>
      </c>
      <c r="C15" s="107" t="s">
        <v>340</v>
      </c>
      <c r="D15" s="107" t="s">
        <v>341</v>
      </c>
      <c r="E15" s="107" t="s">
        <v>339</v>
      </c>
      <c r="F15" s="107" t="s">
        <v>340</v>
      </c>
      <c r="G15" s="107" t="s">
        <v>341</v>
      </c>
      <c r="H15" s="285"/>
      <c r="I15" s="107" t="s">
        <v>11</v>
      </c>
      <c r="J15" s="107" t="s">
        <v>12</v>
      </c>
      <c r="K15" s="107" t="s">
        <v>10</v>
      </c>
      <c r="L15" s="107" t="s">
        <v>1</v>
      </c>
    </row>
    <row r="16" spans="1:13" s="14" customFormat="1" x14ac:dyDescent="0.3">
      <c r="A16" s="111">
        <v>43191</v>
      </c>
      <c r="B16" s="25"/>
      <c r="C16" s="25"/>
      <c r="D16" s="25"/>
      <c r="E16" s="25"/>
      <c r="F16" s="25"/>
      <c r="G16" s="25"/>
      <c r="H16" s="109">
        <f t="shared" ref="H16:H18" si="0">B16+E16+D16+G16-F16-C16</f>
        <v>0</v>
      </c>
      <c r="I16" s="25"/>
      <c r="J16" s="25"/>
      <c r="K16" s="25"/>
      <c r="L16" s="25"/>
    </row>
    <row r="17" spans="1:24" s="14" customFormat="1" x14ac:dyDescent="0.3">
      <c r="A17" s="111">
        <v>43221</v>
      </c>
      <c r="B17" s="25"/>
      <c r="C17" s="25"/>
      <c r="D17" s="25"/>
      <c r="E17" s="25"/>
      <c r="F17" s="25"/>
      <c r="G17" s="25"/>
      <c r="H17" s="109">
        <f t="shared" si="0"/>
        <v>0</v>
      </c>
      <c r="I17" s="25"/>
      <c r="J17" s="25"/>
      <c r="K17" s="25"/>
      <c r="L17" s="25"/>
    </row>
    <row r="18" spans="1:24" s="14" customFormat="1" x14ac:dyDescent="0.3">
      <c r="A18" s="111">
        <v>43252</v>
      </c>
      <c r="B18" s="25"/>
      <c r="C18" s="25"/>
      <c r="D18" s="25"/>
      <c r="E18" s="25"/>
      <c r="F18" s="25"/>
      <c r="G18" s="25"/>
      <c r="H18" s="109">
        <f t="shared" si="0"/>
        <v>0</v>
      </c>
      <c r="I18" s="25"/>
      <c r="J18" s="25"/>
      <c r="K18" s="25"/>
      <c r="L18" s="25"/>
    </row>
    <row r="19" spans="1:24" x14ac:dyDescent="0.3">
      <c r="A19" s="111">
        <v>43282</v>
      </c>
      <c r="B19" s="25"/>
      <c r="C19" s="25"/>
      <c r="D19" s="25"/>
      <c r="E19" s="25"/>
      <c r="F19" s="25"/>
      <c r="G19" s="25"/>
      <c r="H19" s="109">
        <f>B19+E19+D19+G19-F19-C19</f>
        <v>0</v>
      </c>
      <c r="I19" s="25"/>
      <c r="J19" s="25"/>
      <c r="K19" s="25"/>
      <c r="L19" s="25"/>
    </row>
    <row r="20" spans="1:24" x14ac:dyDescent="0.3">
      <c r="A20" s="111">
        <v>43313</v>
      </c>
      <c r="B20" s="100"/>
      <c r="C20" s="100"/>
      <c r="D20" s="100"/>
      <c r="E20" s="25"/>
      <c r="F20" s="25"/>
      <c r="G20" s="25"/>
      <c r="H20" s="109">
        <f t="shared" ref="H20:H27" si="1">B20+E20+D20+G20-F20-C20</f>
        <v>0</v>
      </c>
      <c r="I20" s="25"/>
      <c r="J20" s="25"/>
      <c r="K20" s="25"/>
      <c r="L20" s="25"/>
    </row>
    <row r="21" spans="1:24" x14ac:dyDescent="0.3">
      <c r="A21" s="111">
        <v>43344</v>
      </c>
      <c r="B21" s="100"/>
      <c r="C21" s="100"/>
      <c r="D21" s="100"/>
      <c r="E21" s="100"/>
      <c r="F21" s="100"/>
      <c r="G21" s="100"/>
      <c r="H21" s="109">
        <f t="shared" si="1"/>
        <v>0</v>
      </c>
      <c r="I21" s="25"/>
      <c r="J21" s="25"/>
      <c r="K21" s="25"/>
      <c r="L21" s="25"/>
    </row>
    <row r="22" spans="1:24" s="15" customFormat="1" x14ac:dyDescent="0.3">
      <c r="A22" s="111">
        <v>43374</v>
      </c>
      <c r="B22" s="25"/>
      <c r="C22" s="25"/>
      <c r="D22" s="25"/>
      <c r="E22" s="25"/>
      <c r="F22" s="25"/>
      <c r="G22" s="25"/>
      <c r="H22" s="109">
        <f t="shared" si="1"/>
        <v>0</v>
      </c>
      <c r="I22" s="25"/>
      <c r="J22" s="25"/>
      <c r="K22" s="25"/>
      <c r="L22" s="25"/>
    </row>
    <row r="23" spans="1:24" s="15" customFormat="1" x14ac:dyDescent="0.3">
      <c r="A23" s="111">
        <v>43405</v>
      </c>
      <c r="B23" s="25"/>
      <c r="C23" s="25"/>
      <c r="D23" s="25"/>
      <c r="E23" s="25"/>
      <c r="F23" s="25"/>
      <c r="G23" s="25"/>
      <c r="H23" s="109">
        <f t="shared" si="1"/>
        <v>0</v>
      </c>
      <c r="I23" s="25"/>
      <c r="J23" s="25"/>
      <c r="K23" s="25"/>
      <c r="L23" s="25"/>
    </row>
    <row r="24" spans="1:24" s="15" customFormat="1" x14ac:dyDescent="0.3">
      <c r="A24" s="111">
        <v>43435</v>
      </c>
      <c r="B24" s="25"/>
      <c r="C24" s="25"/>
      <c r="D24" s="25"/>
      <c r="E24" s="25"/>
      <c r="F24" s="25"/>
      <c r="G24" s="25"/>
      <c r="H24" s="109">
        <f t="shared" si="1"/>
        <v>0</v>
      </c>
      <c r="I24" s="25"/>
      <c r="J24" s="25"/>
      <c r="K24" s="25"/>
      <c r="L24" s="25"/>
    </row>
    <row r="25" spans="1:24" s="15" customFormat="1" x14ac:dyDescent="0.3">
      <c r="A25" s="111">
        <v>43466</v>
      </c>
      <c r="B25" s="25"/>
      <c r="C25" s="25"/>
      <c r="D25" s="25"/>
      <c r="E25" s="25"/>
      <c r="F25" s="25"/>
      <c r="G25" s="25"/>
      <c r="H25" s="109">
        <f t="shared" si="1"/>
        <v>0</v>
      </c>
      <c r="I25" s="25"/>
      <c r="J25" s="25"/>
      <c r="K25" s="25"/>
      <c r="L25" s="25"/>
    </row>
    <row r="26" spans="1:24" s="15" customFormat="1" x14ac:dyDescent="0.3">
      <c r="A26" s="111">
        <v>43497</v>
      </c>
      <c r="B26" s="25"/>
      <c r="C26" s="25"/>
      <c r="D26" s="25"/>
      <c r="E26" s="25"/>
      <c r="F26" s="25"/>
      <c r="G26" s="25"/>
      <c r="H26" s="109">
        <f t="shared" si="1"/>
        <v>0</v>
      </c>
      <c r="I26" s="25"/>
      <c r="J26" s="25"/>
      <c r="K26" s="25"/>
      <c r="L26" s="25"/>
    </row>
    <row r="27" spans="1:24" s="15" customFormat="1" x14ac:dyDescent="0.3">
      <c r="A27" s="111">
        <v>43525</v>
      </c>
      <c r="B27" s="25"/>
      <c r="C27" s="25"/>
      <c r="D27" s="25"/>
      <c r="E27" s="25"/>
      <c r="F27" s="25"/>
      <c r="G27" s="25"/>
      <c r="H27" s="109">
        <f t="shared" si="1"/>
        <v>0</v>
      </c>
      <c r="I27" s="25"/>
      <c r="J27" s="25"/>
      <c r="K27" s="25"/>
      <c r="L27" s="25"/>
    </row>
    <row r="28" spans="1:24" s="15" customFormat="1" x14ac:dyDescent="0.3">
      <c r="A28" s="115" t="s">
        <v>3</v>
      </c>
      <c r="B28" s="110">
        <f>SUM(B16:B27)</f>
        <v>0</v>
      </c>
      <c r="C28" s="110">
        <f>SUM(C16:C27)</f>
        <v>0</v>
      </c>
      <c r="D28" s="110">
        <f>SUM(D16:D27)</f>
        <v>0</v>
      </c>
      <c r="E28" s="110">
        <f t="shared" ref="E28:G28" si="2">SUM(E16:E27)</f>
        <v>0</v>
      </c>
      <c r="F28" s="110">
        <f t="shared" si="2"/>
        <v>0</v>
      </c>
      <c r="G28" s="110">
        <f t="shared" si="2"/>
        <v>0</v>
      </c>
      <c r="H28" s="110">
        <f t="shared" ref="H28:L28" si="3">SUM(H16:H27)</f>
        <v>0</v>
      </c>
      <c r="I28" s="110">
        <f t="shared" si="3"/>
        <v>0</v>
      </c>
      <c r="J28" s="110">
        <f t="shared" si="3"/>
        <v>0</v>
      </c>
      <c r="K28" s="110">
        <f t="shared" si="3"/>
        <v>0</v>
      </c>
      <c r="L28" s="110">
        <f t="shared" si="3"/>
        <v>0</v>
      </c>
    </row>
    <row r="29" spans="1:24" s="15" customFormat="1" x14ac:dyDescent="0.3">
      <c r="A29" s="22"/>
      <c r="B29" s="22"/>
      <c r="C29" s="68"/>
      <c r="D29" s="68"/>
      <c r="E29" s="68"/>
      <c r="F29" s="68"/>
      <c r="G29" s="68"/>
      <c r="H29" s="68"/>
      <c r="I29" s="68"/>
      <c r="J29" s="68"/>
      <c r="K29" s="68"/>
      <c r="L29" s="68"/>
      <c r="M29" s="68"/>
    </row>
    <row r="30" spans="1:24" s="15" customFormat="1" ht="20.399999999999999" x14ac:dyDescent="0.35">
      <c r="A30" s="286" t="s">
        <v>14</v>
      </c>
      <c r="B30" s="287"/>
      <c r="C30" s="287"/>
      <c r="D30" s="287"/>
      <c r="E30" s="287"/>
      <c r="F30" s="287"/>
      <c r="G30" s="287"/>
      <c r="H30" s="287"/>
      <c r="I30" s="287"/>
      <c r="J30" s="287"/>
      <c r="K30" s="287"/>
      <c r="L30" s="287"/>
      <c r="M30" s="287"/>
      <c r="N30" s="287"/>
      <c r="O30" s="64"/>
      <c r="P30" s="64"/>
      <c r="Q30" s="64"/>
      <c r="R30" s="64"/>
      <c r="S30" s="64"/>
      <c r="T30" s="64"/>
      <c r="U30" s="64"/>
      <c r="V30" s="64"/>
      <c r="W30" s="64"/>
      <c r="X30" s="64"/>
    </row>
    <row r="31" spans="1:24" ht="38.25" customHeight="1" x14ac:dyDescent="0.3">
      <c r="A31" s="281" t="s">
        <v>40</v>
      </c>
      <c r="B31" s="277" t="s">
        <v>13</v>
      </c>
      <c r="C31" s="279"/>
      <c r="D31" s="277" t="s">
        <v>242</v>
      </c>
      <c r="E31" s="279"/>
      <c r="F31" s="284" t="s">
        <v>15</v>
      </c>
      <c r="G31" s="277" t="s">
        <v>388</v>
      </c>
      <c r="H31" s="278"/>
      <c r="I31" s="278"/>
      <c r="J31" s="279"/>
      <c r="K31" s="277" t="s">
        <v>472</v>
      </c>
      <c r="L31" s="278"/>
      <c r="M31" s="278"/>
      <c r="N31" s="279"/>
    </row>
    <row r="32" spans="1:24" s="15" customFormat="1" ht="46.8" x14ac:dyDescent="0.3">
      <c r="A32" s="282"/>
      <c r="B32" s="227" t="s">
        <v>339</v>
      </c>
      <c r="C32" s="227" t="s">
        <v>347</v>
      </c>
      <c r="D32" s="227" t="s">
        <v>339</v>
      </c>
      <c r="E32" s="227" t="s">
        <v>347</v>
      </c>
      <c r="F32" s="285"/>
      <c r="G32" s="227" t="s">
        <v>11</v>
      </c>
      <c r="H32" s="227" t="s">
        <v>12</v>
      </c>
      <c r="I32" s="227" t="s">
        <v>10</v>
      </c>
      <c r="J32" s="227" t="s">
        <v>1</v>
      </c>
      <c r="K32" s="227" t="s">
        <v>11</v>
      </c>
      <c r="L32" s="227" t="s">
        <v>12</v>
      </c>
      <c r="M32" s="227" t="s">
        <v>10</v>
      </c>
      <c r="N32" s="227" t="s">
        <v>1</v>
      </c>
    </row>
    <row r="33" spans="1:24" s="15" customFormat="1" x14ac:dyDescent="0.3">
      <c r="A33" s="111">
        <v>43191</v>
      </c>
      <c r="B33" s="101"/>
      <c r="C33" s="101"/>
      <c r="D33" s="101"/>
      <c r="E33" s="101"/>
      <c r="F33" s="112">
        <f t="shared" ref="F33:F34" si="4">B33+D33-C33-E33</f>
        <v>0</v>
      </c>
      <c r="G33" s="100"/>
      <c r="H33" s="100"/>
      <c r="I33" s="100"/>
      <c r="J33" s="100"/>
      <c r="K33" s="100"/>
      <c r="L33" s="100"/>
      <c r="M33" s="100"/>
      <c r="N33" s="100"/>
    </row>
    <row r="34" spans="1:24" s="15" customFormat="1" x14ac:dyDescent="0.3">
      <c r="A34" s="111">
        <v>43221</v>
      </c>
      <c r="B34" s="101"/>
      <c r="C34" s="101"/>
      <c r="D34" s="101"/>
      <c r="E34" s="101"/>
      <c r="F34" s="112">
        <f t="shared" si="4"/>
        <v>0</v>
      </c>
      <c r="G34" s="100"/>
      <c r="H34" s="100"/>
      <c r="I34" s="100"/>
      <c r="J34" s="100"/>
      <c r="K34" s="100"/>
      <c r="L34" s="100"/>
      <c r="M34" s="100"/>
      <c r="N34" s="100"/>
    </row>
    <row r="35" spans="1:24" s="15" customFormat="1" x14ac:dyDescent="0.3">
      <c r="A35" s="111">
        <v>43252</v>
      </c>
      <c r="B35" s="101"/>
      <c r="C35" s="101"/>
      <c r="D35" s="101"/>
      <c r="E35" s="101"/>
      <c r="F35" s="112">
        <f>B35+D35-C35-E35</f>
        <v>0</v>
      </c>
      <c r="G35" s="100"/>
      <c r="H35" s="100"/>
      <c r="I35" s="100"/>
      <c r="J35" s="100"/>
      <c r="K35" s="100"/>
      <c r="L35" s="100"/>
      <c r="M35" s="100"/>
      <c r="N35" s="100"/>
    </row>
    <row r="36" spans="1:24" s="15" customFormat="1" x14ac:dyDescent="0.3">
      <c r="A36" s="111">
        <v>43282</v>
      </c>
      <c r="B36" s="101"/>
      <c r="C36" s="101"/>
      <c r="D36" s="101"/>
      <c r="E36" s="101"/>
      <c r="F36" s="112">
        <f>B36+D36-C36-E36</f>
        <v>0</v>
      </c>
      <c r="G36" s="100"/>
      <c r="H36" s="100"/>
      <c r="I36" s="100"/>
      <c r="J36" s="100"/>
      <c r="K36" s="100"/>
      <c r="L36" s="100"/>
      <c r="M36" s="100"/>
      <c r="N36" s="100"/>
    </row>
    <row r="37" spans="1:24" s="15" customFormat="1" x14ac:dyDescent="0.3">
      <c r="A37" s="111">
        <v>43313</v>
      </c>
      <c r="B37" s="102"/>
      <c r="C37" s="102"/>
      <c r="D37" s="102"/>
      <c r="E37" s="102"/>
      <c r="F37" s="112">
        <f t="shared" ref="F37:F44" si="5">B37+D37-C37-E37</f>
        <v>0</v>
      </c>
      <c r="G37" s="100"/>
      <c r="H37" s="100"/>
      <c r="I37" s="100"/>
      <c r="J37" s="100"/>
      <c r="K37" s="100"/>
      <c r="L37" s="100"/>
      <c r="M37" s="100"/>
      <c r="N37" s="100"/>
    </row>
    <row r="38" spans="1:24" s="15" customFormat="1" x14ac:dyDescent="0.3">
      <c r="A38" s="111">
        <v>43344</v>
      </c>
      <c r="B38" s="25"/>
      <c r="C38" s="25"/>
      <c r="D38" s="25"/>
      <c r="E38" s="25"/>
      <c r="F38" s="112">
        <f t="shared" si="5"/>
        <v>0</v>
      </c>
      <c r="G38" s="100"/>
      <c r="H38" s="100"/>
      <c r="I38" s="100"/>
      <c r="J38" s="100"/>
      <c r="K38" s="100"/>
      <c r="L38" s="100"/>
      <c r="M38" s="100"/>
      <c r="N38" s="100"/>
    </row>
    <row r="39" spans="1:24" s="15" customFormat="1" x14ac:dyDescent="0.3">
      <c r="A39" s="111">
        <v>43374</v>
      </c>
      <c r="B39" s="25"/>
      <c r="C39" s="25"/>
      <c r="D39" s="25"/>
      <c r="E39" s="25"/>
      <c r="F39" s="112">
        <f t="shared" si="5"/>
        <v>0</v>
      </c>
      <c r="G39" s="25"/>
      <c r="H39" s="25"/>
      <c r="I39" s="25"/>
      <c r="J39" s="25"/>
      <c r="K39" s="25"/>
      <c r="L39" s="25"/>
      <c r="M39" s="25"/>
      <c r="N39" s="25"/>
    </row>
    <row r="40" spans="1:24" s="15" customFormat="1" x14ac:dyDescent="0.3">
      <c r="A40" s="111">
        <v>43405</v>
      </c>
      <c r="B40" s="25"/>
      <c r="C40" s="25"/>
      <c r="D40" s="25"/>
      <c r="E40" s="25"/>
      <c r="F40" s="112">
        <f t="shared" si="5"/>
        <v>0</v>
      </c>
      <c r="G40" s="25"/>
      <c r="H40" s="25"/>
      <c r="I40" s="25"/>
      <c r="J40" s="25"/>
      <c r="K40" s="25"/>
      <c r="L40" s="25"/>
      <c r="M40" s="25"/>
      <c r="N40" s="25"/>
    </row>
    <row r="41" spans="1:24" s="15" customFormat="1" x14ac:dyDescent="0.3">
      <c r="A41" s="111">
        <v>43435</v>
      </c>
      <c r="B41" s="25"/>
      <c r="C41" s="25"/>
      <c r="D41" s="25"/>
      <c r="E41" s="25"/>
      <c r="F41" s="112">
        <f t="shared" si="5"/>
        <v>0</v>
      </c>
      <c r="G41" s="25"/>
      <c r="H41" s="25"/>
      <c r="I41" s="25"/>
      <c r="J41" s="25"/>
      <c r="K41" s="25"/>
      <c r="L41" s="25"/>
      <c r="M41" s="25"/>
      <c r="N41" s="25"/>
    </row>
    <row r="42" spans="1:24" s="15" customFormat="1" x14ac:dyDescent="0.3">
      <c r="A42" s="111">
        <v>43466</v>
      </c>
      <c r="B42" s="25"/>
      <c r="C42" s="25"/>
      <c r="D42" s="25"/>
      <c r="E42" s="25"/>
      <c r="F42" s="112">
        <f t="shared" si="5"/>
        <v>0</v>
      </c>
      <c r="G42" s="25"/>
      <c r="H42" s="25"/>
      <c r="I42" s="25"/>
      <c r="J42" s="25"/>
      <c r="K42" s="25"/>
      <c r="L42" s="25"/>
      <c r="M42" s="25"/>
      <c r="N42" s="25"/>
    </row>
    <row r="43" spans="1:24" s="15" customFormat="1" x14ac:dyDescent="0.3">
      <c r="A43" s="111">
        <v>43497</v>
      </c>
      <c r="B43" s="25"/>
      <c r="C43" s="25"/>
      <c r="D43" s="25"/>
      <c r="E43" s="25"/>
      <c r="F43" s="112">
        <f t="shared" si="5"/>
        <v>0</v>
      </c>
      <c r="G43" s="25"/>
      <c r="H43" s="25"/>
      <c r="I43" s="25"/>
      <c r="J43" s="25"/>
      <c r="K43" s="25"/>
      <c r="L43" s="25"/>
      <c r="M43" s="25"/>
      <c r="N43" s="25"/>
    </row>
    <row r="44" spans="1:24" s="15" customFormat="1" x14ac:dyDescent="0.3">
      <c r="A44" s="111">
        <v>43525</v>
      </c>
      <c r="B44" s="25"/>
      <c r="C44" s="25"/>
      <c r="D44" s="25"/>
      <c r="E44" s="25"/>
      <c r="F44" s="112">
        <f t="shared" si="5"/>
        <v>0</v>
      </c>
      <c r="G44" s="25"/>
      <c r="H44" s="25"/>
      <c r="I44" s="25"/>
      <c r="J44" s="25"/>
      <c r="K44" s="25"/>
      <c r="L44" s="25"/>
      <c r="M44" s="25"/>
      <c r="N44" s="25"/>
    </row>
    <row r="45" spans="1:24" s="15" customFormat="1" x14ac:dyDescent="0.3">
      <c r="A45" s="115" t="s">
        <v>3</v>
      </c>
      <c r="B45" s="110">
        <f>SUM(B33:B44)</f>
        <v>0</v>
      </c>
      <c r="C45" s="110">
        <f t="shared" ref="C45:N45" si="6">SUM(C33:C44)</f>
        <v>0</v>
      </c>
      <c r="D45" s="110">
        <f t="shared" si="6"/>
        <v>0</v>
      </c>
      <c r="E45" s="110">
        <f t="shared" si="6"/>
        <v>0</v>
      </c>
      <c r="F45" s="110">
        <f t="shared" si="6"/>
        <v>0</v>
      </c>
      <c r="G45" s="110">
        <f t="shared" si="6"/>
        <v>0</v>
      </c>
      <c r="H45" s="110">
        <f t="shared" si="6"/>
        <v>0</v>
      </c>
      <c r="I45" s="110">
        <f t="shared" si="6"/>
        <v>0</v>
      </c>
      <c r="J45" s="110">
        <f t="shared" si="6"/>
        <v>0</v>
      </c>
      <c r="K45" s="110">
        <f t="shared" si="6"/>
        <v>0</v>
      </c>
      <c r="L45" s="110">
        <f t="shared" si="6"/>
        <v>0</v>
      </c>
      <c r="M45" s="110">
        <f t="shared" si="6"/>
        <v>0</v>
      </c>
      <c r="N45" s="110">
        <f t="shared" si="6"/>
        <v>0</v>
      </c>
    </row>
    <row r="46" spans="1:24" s="15" customFormat="1" x14ac:dyDescent="0.3">
      <c r="A46" s="22"/>
      <c r="B46" s="103"/>
      <c r="C46" s="103"/>
      <c r="D46" s="103"/>
      <c r="E46" s="103"/>
      <c r="F46" s="103"/>
      <c r="G46" s="103"/>
      <c r="H46" s="103"/>
      <c r="I46" s="103"/>
      <c r="J46" s="103"/>
    </row>
    <row r="47" spans="1:24" s="15" customFormat="1" x14ac:dyDescent="0.3">
      <c r="A47" s="22"/>
      <c r="B47" s="103"/>
      <c r="C47" s="103"/>
      <c r="D47" s="103"/>
      <c r="E47" s="103"/>
      <c r="F47" s="103"/>
      <c r="G47" s="103"/>
      <c r="H47" s="103"/>
      <c r="I47" s="103"/>
      <c r="J47" s="103"/>
    </row>
    <row r="48" spans="1:24" s="15" customFormat="1" ht="20.399999999999999" x14ac:dyDescent="0.35">
      <c r="A48" s="286" t="s">
        <v>343</v>
      </c>
      <c r="B48" s="287"/>
      <c r="C48" s="287"/>
      <c r="D48" s="287"/>
      <c r="E48" s="287"/>
      <c r="F48" s="287"/>
      <c r="G48" s="287"/>
      <c r="H48" s="287"/>
      <c r="I48" s="287"/>
      <c r="J48" s="287"/>
      <c r="K48" s="287"/>
      <c r="L48" s="287"/>
      <c r="M48" s="287"/>
      <c r="N48" s="287"/>
      <c r="O48" s="64"/>
      <c r="P48" s="64"/>
      <c r="Q48" s="64"/>
      <c r="R48" s="64"/>
      <c r="S48" s="64"/>
      <c r="T48" s="64"/>
      <c r="U48" s="64"/>
      <c r="V48" s="64"/>
      <c r="W48" s="64"/>
      <c r="X48" s="64"/>
    </row>
    <row r="49" spans="1:14" ht="36.75" customHeight="1" x14ac:dyDescent="0.3">
      <c r="A49" s="281" t="s">
        <v>40</v>
      </c>
      <c r="B49" s="277" t="s">
        <v>13</v>
      </c>
      <c r="C49" s="279"/>
      <c r="D49" s="277" t="s">
        <v>242</v>
      </c>
      <c r="E49" s="279"/>
      <c r="F49" s="284" t="s">
        <v>15</v>
      </c>
      <c r="G49" s="277" t="s">
        <v>243</v>
      </c>
      <c r="H49" s="278"/>
      <c r="I49" s="278"/>
      <c r="J49" s="279"/>
      <c r="K49" s="277" t="s">
        <v>472</v>
      </c>
      <c r="L49" s="278"/>
      <c r="M49" s="278"/>
      <c r="N49" s="279"/>
    </row>
    <row r="50" spans="1:14" s="15" customFormat="1" ht="46.8" x14ac:dyDescent="0.3">
      <c r="A50" s="282"/>
      <c r="B50" s="227" t="s">
        <v>339</v>
      </c>
      <c r="C50" s="227" t="s">
        <v>347</v>
      </c>
      <c r="D50" s="227" t="s">
        <v>339</v>
      </c>
      <c r="E50" s="227" t="s">
        <v>347</v>
      </c>
      <c r="F50" s="285"/>
      <c r="G50" s="227" t="s">
        <v>11</v>
      </c>
      <c r="H50" s="227" t="s">
        <v>12</v>
      </c>
      <c r="I50" s="227" t="s">
        <v>10</v>
      </c>
      <c r="J50" s="227" t="s">
        <v>1</v>
      </c>
      <c r="K50" s="227" t="s">
        <v>11</v>
      </c>
      <c r="L50" s="227" t="s">
        <v>12</v>
      </c>
      <c r="M50" s="227" t="s">
        <v>10</v>
      </c>
      <c r="N50" s="227" t="s">
        <v>1</v>
      </c>
    </row>
    <row r="51" spans="1:14" s="15" customFormat="1" x14ac:dyDescent="0.3">
      <c r="A51" s="111">
        <v>43191</v>
      </c>
      <c r="B51" s="101"/>
      <c r="C51" s="101"/>
      <c r="D51" s="101"/>
      <c r="E51" s="101"/>
      <c r="F51" s="112">
        <f t="shared" ref="F51:F53" si="7">B51+D51-C51-E51</f>
        <v>0</v>
      </c>
      <c r="G51" s="100"/>
      <c r="H51" s="100"/>
      <c r="I51" s="100"/>
      <c r="J51" s="100"/>
      <c r="K51" s="100"/>
      <c r="L51" s="100"/>
      <c r="M51" s="100"/>
      <c r="N51" s="100"/>
    </row>
    <row r="52" spans="1:14" s="15" customFormat="1" x14ac:dyDescent="0.3">
      <c r="A52" s="111">
        <v>43221</v>
      </c>
      <c r="B52" s="101"/>
      <c r="C52" s="101"/>
      <c r="D52" s="101"/>
      <c r="E52" s="101"/>
      <c r="F52" s="112">
        <f t="shared" si="7"/>
        <v>0</v>
      </c>
      <c r="G52" s="100"/>
      <c r="H52" s="100"/>
      <c r="I52" s="100"/>
      <c r="J52" s="100"/>
      <c r="K52" s="100"/>
      <c r="L52" s="100"/>
      <c r="M52" s="100"/>
      <c r="N52" s="100"/>
    </row>
    <row r="53" spans="1:14" s="15" customFormat="1" x14ac:dyDescent="0.3">
      <c r="A53" s="111">
        <v>43252</v>
      </c>
      <c r="B53" s="101"/>
      <c r="C53" s="101"/>
      <c r="D53" s="101"/>
      <c r="E53" s="101"/>
      <c r="F53" s="112">
        <f t="shared" si="7"/>
        <v>0</v>
      </c>
      <c r="G53" s="100"/>
      <c r="H53" s="100"/>
      <c r="I53" s="100"/>
      <c r="J53" s="100"/>
      <c r="K53" s="100"/>
      <c r="L53" s="100"/>
      <c r="M53" s="100"/>
      <c r="N53" s="100"/>
    </row>
    <row r="54" spans="1:14" s="15" customFormat="1" x14ac:dyDescent="0.3">
      <c r="A54" s="111">
        <v>43282</v>
      </c>
      <c r="B54" s="101"/>
      <c r="C54" s="101"/>
      <c r="D54" s="101"/>
      <c r="E54" s="101"/>
      <c r="F54" s="112">
        <f>B54+D54-C54-E54</f>
        <v>0</v>
      </c>
      <c r="G54" s="100"/>
      <c r="H54" s="100"/>
      <c r="I54" s="100"/>
      <c r="J54" s="100"/>
      <c r="K54" s="100"/>
      <c r="L54" s="100"/>
      <c r="M54" s="100"/>
      <c r="N54" s="100"/>
    </row>
    <row r="55" spans="1:14" s="15" customFormat="1" x14ac:dyDescent="0.3">
      <c r="A55" s="111">
        <v>43313</v>
      </c>
      <c r="B55" s="102"/>
      <c r="C55" s="102"/>
      <c r="D55" s="102"/>
      <c r="E55" s="102"/>
      <c r="F55" s="112">
        <f t="shared" ref="F55:F62" si="8">B55+D55-C55-E55</f>
        <v>0</v>
      </c>
      <c r="G55" s="100"/>
      <c r="H55" s="100"/>
      <c r="I55" s="100"/>
      <c r="J55" s="100"/>
      <c r="K55" s="100"/>
      <c r="L55" s="100"/>
      <c r="M55" s="100"/>
      <c r="N55" s="100"/>
    </row>
    <row r="56" spans="1:14" s="15" customFormat="1" x14ac:dyDescent="0.3">
      <c r="A56" s="111">
        <v>43344</v>
      </c>
      <c r="B56" s="25"/>
      <c r="C56" s="25"/>
      <c r="D56" s="25"/>
      <c r="E56" s="25"/>
      <c r="F56" s="112">
        <f t="shared" si="8"/>
        <v>0</v>
      </c>
      <c r="G56" s="100"/>
      <c r="H56" s="100"/>
      <c r="I56" s="100"/>
      <c r="J56" s="100"/>
      <c r="K56" s="100"/>
      <c r="L56" s="100"/>
      <c r="M56" s="100"/>
      <c r="N56" s="100"/>
    </row>
    <row r="57" spans="1:14" s="15" customFormat="1" x14ac:dyDescent="0.3">
      <c r="A57" s="111">
        <v>43374</v>
      </c>
      <c r="B57" s="25"/>
      <c r="C57" s="25"/>
      <c r="D57" s="25"/>
      <c r="E57" s="25"/>
      <c r="F57" s="112">
        <f t="shared" si="8"/>
        <v>0</v>
      </c>
      <c r="G57" s="25"/>
      <c r="H57" s="25"/>
      <c r="I57" s="25"/>
      <c r="J57" s="25"/>
      <c r="K57" s="25"/>
      <c r="L57" s="25"/>
      <c r="M57" s="25"/>
      <c r="N57" s="25"/>
    </row>
    <row r="58" spans="1:14" s="15" customFormat="1" x14ac:dyDescent="0.3">
      <c r="A58" s="111">
        <v>43405</v>
      </c>
      <c r="B58" s="25"/>
      <c r="C58" s="25"/>
      <c r="D58" s="25"/>
      <c r="E58" s="25"/>
      <c r="F58" s="112">
        <f t="shared" si="8"/>
        <v>0</v>
      </c>
      <c r="G58" s="25"/>
      <c r="H58" s="25"/>
      <c r="I58" s="25"/>
      <c r="J58" s="25"/>
      <c r="K58" s="25"/>
      <c r="L58" s="25"/>
      <c r="M58" s="25"/>
      <c r="N58" s="25"/>
    </row>
    <row r="59" spans="1:14" s="15" customFormat="1" x14ac:dyDescent="0.3">
      <c r="A59" s="111">
        <v>43435</v>
      </c>
      <c r="B59" s="25"/>
      <c r="C59" s="25"/>
      <c r="D59" s="25"/>
      <c r="E59" s="25"/>
      <c r="F59" s="112">
        <f t="shared" si="8"/>
        <v>0</v>
      </c>
      <c r="G59" s="25"/>
      <c r="H59" s="25"/>
      <c r="I59" s="25"/>
      <c r="J59" s="25"/>
      <c r="K59" s="25"/>
      <c r="L59" s="25"/>
      <c r="M59" s="25"/>
      <c r="N59" s="25"/>
    </row>
    <row r="60" spans="1:14" s="15" customFormat="1" x14ac:dyDescent="0.3">
      <c r="A60" s="111">
        <v>43466</v>
      </c>
      <c r="B60" s="25"/>
      <c r="C60" s="25"/>
      <c r="D60" s="25"/>
      <c r="E60" s="25"/>
      <c r="F60" s="112">
        <f t="shared" si="8"/>
        <v>0</v>
      </c>
      <c r="G60" s="25"/>
      <c r="H60" s="25"/>
      <c r="I60" s="25"/>
      <c r="J60" s="25"/>
      <c r="K60" s="25"/>
      <c r="L60" s="25"/>
      <c r="M60" s="25"/>
      <c r="N60" s="25"/>
    </row>
    <row r="61" spans="1:14" s="15" customFormat="1" x14ac:dyDescent="0.3">
      <c r="A61" s="111">
        <v>43497</v>
      </c>
      <c r="B61" s="25"/>
      <c r="C61" s="25"/>
      <c r="D61" s="25"/>
      <c r="E61" s="25"/>
      <c r="F61" s="112">
        <f t="shared" si="8"/>
        <v>0</v>
      </c>
      <c r="G61" s="25"/>
      <c r="H61" s="25"/>
      <c r="I61" s="25"/>
      <c r="J61" s="25"/>
      <c r="K61" s="25"/>
      <c r="L61" s="25"/>
      <c r="M61" s="25"/>
      <c r="N61" s="25"/>
    </row>
    <row r="62" spans="1:14" s="15" customFormat="1" x14ac:dyDescent="0.3">
      <c r="A62" s="111">
        <v>43525</v>
      </c>
      <c r="B62" s="25"/>
      <c r="C62" s="25"/>
      <c r="D62" s="25"/>
      <c r="E62" s="25"/>
      <c r="F62" s="112">
        <f t="shared" si="8"/>
        <v>0</v>
      </c>
      <c r="G62" s="25"/>
      <c r="H62" s="25"/>
      <c r="I62" s="25"/>
      <c r="J62" s="25"/>
      <c r="K62" s="25"/>
      <c r="L62" s="25"/>
      <c r="M62" s="25"/>
      <c r="N62" s="25"/>
    </row>
    <row r="63" spans="1:14" s="15" customFormat="1" x14ac:dyDescent="0.3">
      <c r="A63" s="115" t="s">
        <v>3</v>
      </c>
      <c r="B63" s="110">
        <f>SUM(B51:B62)</f>
        <v>0</v>
      </c>
      <c r="C63" s="110">
        <f t="shared" ref="C63:N63" si="9">SUM(C51:C62)</f>
        <v>0</v>
      </c>
      <c r="D63" s="110">
        <f t="shared" si="9"/>
        <v>0</v>
      </c>
      <c r="E63" s="110">
        <f t="shared" si="9"/>
        <v>0</v>
      </c>
      <c r="F63" s="110">
        <f t="shared" si="9"/>
        <v>0</v>
      </c>
      <c r="G63" s="110">
        <f t="shared" si="9"/>
        <v>0</v>
      </c>
      <c r="H63" s="110">
        <f t="shared" si="9"/>
        <v>0</v>
      </c>
      <c r="I63" s="110">
        <f t="shared" si="9"/>
        <v>0</v>
      </c>
      <c r="J63" s="110">
        <f t="shared" si="9"/>
        <v>0</v>
      </c>
      <c r="K63" s="110">
        <f t="shared" si="9"/>
        <v>0</v>
      </c>
      <c r="L63" s="110">
        <f t="shared" si="9"/>
        <v>0</v>
      </c>
      <c r="M63" s="110">
        <f t="shared" si="9"/>
        <v>0</v>
      </c>
      <c r="N63" s="110">
        <f t="shared" si="9"/>
        <v>0</v>
      </c>
    </row>
    <row r="64" spans="1:14" s="15" customFormat="1" x14ac:dyDescent="0.3">
      <c r="A64" s="22"/>
      <c r="B64" s="22"/>
      <c r="C64" s="22"/>
      <c r="D64" s="22"/>
      <c r="E64" s="22"/>
      <c r="F64" s="22"/>
      <c r="G64" s="22"/>
      <c r="H64" s="22"/>
      <c r="I64" s="22"/>
      <c r="J64" s="20"/>
      <c r="K64" s="20"/>
    </row>
    <row r="65" spans="1:27" s="15" customFormat="1" x14ac:dyDescent="0.3">
      <c r="A65" s="20"/>
      <c r="B65" s="21"/>
      <c r="C65" s="20"/>
      <c r="D65" s="20"/>
      <c r="E65" s="20"/>
      <c r="F65" s="20"/>
      <c r="G65" s="20"/>
      <c r="H65" s="20"/>
      <c r="I65" s="20"/>
      <c r="J65" s="20"/>
      <c r="K65" s="20"/>
      <c r="R65" s="64"/>
      <c r="S65" s="64"/>
      <c r="T65" s="64"/>
      <c r="U65" s="64"/>
      <c r="V65" s="64"/>
      <c r="W65" s="64"/>
      <c r="X65" s="64"/>
      <c r="Y65" s="64"/>
      <c r="Z65" s="64"/>
      <c r="AA65" s="64"/>
    </row>
    <row r="66" spans="1:27" s="15" customFormat="1" ht="20.399999999999999" x14ac:dyDescent="0.35">
      <c r="A66" s="286" t="s">
        <v>344</v>
      </c>
      <c r="B66" s="287"/>
      <c r="C66" s="287"/>
      <c r="D66" s="287"/>
      <c r="E66" s="287"/>
      <c r="F66" s="287"/>
      <c r="G66" s="287"/>
      <c r="H66" s="287"/>
      <c r="I66" s="287"/>
      <c r="J66" s="287"/>
      <c r="K66" s="287"/>
      <c r="L66" s="287"/>
      <c r="M66" s="287"/>
      <c r="N66" s="287"/>
      <c r="O66" s="64"/>
      <c r="P66" s="64"/>
      <c r="Q66" s="64"/>
      <c r="R66" s="64"/>
      <c r="S66" s="64"/>
      <c r="T66" s="64"/>
      <c r="U66" s="64"/>
      <c r="V66" s="64"/>
      <c r="W66" s="64"/>
      <c r="X66" s="64"/>
    </row>
    <row r="67" spans="1:27" s="16" customFormat="1" ht="31.5" customHeight="1" x14ac:dyDescent="0.3">
      <c r="A67" s="281" t="s">
        <v>40</v>
      </c>
      <c r="B67" s="277" t="s">
        <v>13</v>
      </c>
      <c r="C67" s="279"/>
      <c r="D67" s="277" t="s">
        <v>242</v>
      </c>
      <c r="E67" s="279"/>
      <c r="F67" s="284" t="s">
        <v>15</v>
      </c>
      <c r="G67" s="277" t="s">
        <v>243</v>
      </c>
      <c r="H67" s="278"/>
      <c r="I67" s="278"/>
      <c r="J67" s="279"/>
      <c r="K67" s="277" t="s">
        <v>472</v>
      </c>
      <c r="L67" s="278"/>
      <c r="M67" s="278"/>
      <c r="N67" s="279"/>
      <c r="O67" s="105"/>
      <c r="P67" s="105"/>
      <c r="Q67" s="105"/>
      <c r="R67" s="105"/>
      <c r="S67" s="105"/>
      <c r="T67" s="105"/>
      <c r="U67" s="105"/>
    </row>
    <row r="68" spans="1:27" s="16" customFormat="1" ht="46.8" x14ac:dyDescent="0.3">
      <c r="A68" s="282"/>
      <c r="B68" s="227" t="s">
        <v>339</v>
      </c>
      <c r="C68" s="227" t="s">
        <v>347</v>
      </c>
      <c r="D68" s="227" t="s">
        <v>339</v>
      </c>
      <c r="E68" s="227" t="s">
        <v>347</v>
      </c>
      <c r="F68" s="285"/>
      <c r="G68" s="227" t="s">
        <v>11</v>
      </c>
      <c r="H68" s="227" t="s">
        <v>12</v>
      </c>
      <c r="I68" s="227" t="s">
        <v>10</v>
      </c>
      <c r="J68" s="227" t="s">
        <v>1</v>
      </c>
      <c r="K68" s="227" t="s">
        <v>11</v>
      </c>
      <c r="L68" s="227" t="s">
        <v>12</v>
      </c>
      <c r="M68" s="227" t="s">
        <v>10</v>
      </c>
      <c r="N68" s="227" t="s">
        <v>1</v>
      </c>
      <c r="O68" s="96"/>
      <c r="P68" s="96"/>
      <c r="Q68" s="96"/>
      <c r="R68" s="96"/>
      <c r="S68" s="96"/>
      <c r="T68" s="96"/>
      <c r="U68" s="96"/>
    </row>
    <row r="69" spans="1:27" s="16" customFormat="1" x14ac:dyDescent="0.3">
      <c r="A69" s="111">
        <v>43191</v>
      </c>
      <c r="B69" s="101"/>
      <c r="C69" s="101"/>
      <c r="D69" s="101"/>
      <c r="E69" s="101"/>
      <c r="F69" s="112">
        <f t="shared" ref="F69:F71" si="10">B69+D69-C69-E69</f>
        <v>0</v>
      </c>
      <c r="G69" s="100"/>
      <c r="H69" s="100"/>
      <c r="I69" s="100"/>
      <c r="J69" s="100"/>
      <c r="K69" s="100"/>
      <c r="L69" s="100"/>
      <c r="M69" s="100"/>
      <c r="N69" s="100"/>
      <c r="O69" s="96"/>
      <c r="P69" s="96"/>
      <c r="Q69" s="96"/>
      <c r="R69" s="96"/>
      <c r="S69" s="96"/>
      <c r="T69" s="96"/>
      <c r="U69" s="96"/>
    </row>
    <row r="70" spans="1:27" s="16" customFormat="1" x14ac:dyDescent="0.3">
      <c r="A70" s="111">
        <v>43221</v>
      </c>
      <c r="B70" s="101"/>
      <c r="C70" s="101"/>
      <c r="D70" s="101"/>
      <c r="E70" s="101"/>
      <c r="F70" s="112">
        <f t="shared" si="10"/>
        <v>0</v>
      </c>
      <c r="G70" s="100"/>
      <c r="H70" s="100"/>
      <c r="I70" s="100"/>
      <c r="J70" s="100"/>
      <c r="K70" s="100"/>
      <c r="L70" s="100"/>
      <c r="M70" s="100"/>
      <c r="N70" s="100"/>
      <c r="O70" s="96"/>
      <c r="P70" s="96"/>
      <c r="Q70" s="96"/>
      <c r="R70" s="96"/>
      <c r="S70" s="96"/>
      <c r="T70" s="96"/>
      <c r="U70" s="96"/>
    </row>
    <row r="71" spans="1:27" s="16" customFormat="1" x14ac:dyDescent="0.3">
      <c r="A71" s="111">
        <v>43252</v>
      </c>
      <c r="B71" s="101"/>
      <c r="C71" s="101"/>
      <c r="D71" s="101"/>
      <c r="E71" s="101"/>
      <c r="F71" s="112">
        <f t="shared" si="10"/>
        <v>0</v>
      </c>
      <c r="G71" s="100"/>
      <c r="H71" s="100"/>
      <c r="I71" s="100"/>
      <c r="J71" s="100"/>
      <c r="K71" s="100"/>
      <c r="L71" s="100"/>
      <c r="M71" s="100"/>
      <c r="N71" s="100"/>
      <c r="O71" s="96"/>
      <c r="P71" s="96"/>
      <c r="Q71" s="96"/>
      <c r="R71" s="96"/>
      <c r="S71" s="96"/>
      <c r="T71" s="96"/>
      <c r="U71" s="96"/>
    </row>
    <row r="72" spans="1:27" s="16" customFormat="1" x14ac:dyDescent="0.3">
      <c r="A72" s="111">
        <v>43282</v>
      </c>
      <c r="B72" s="101"/>
      <c r="C72" s="101"/>
      <c r="D72" s="101"/>
      <c r="E72" s="101"/>
      <c r="F72" s="112">
        <f>B72+D72-C72-E72</f>
        <v>0</v>
      </c>
      <c r="G72" s="100"/>
      <c r="H72" s="100"/>
      <c r="I72" s="100"/>
      <c r="J72" s="100"/>
      <c r="K72" s="100"/>
      <c r="L72" s="100"/>
      <c r="M72" s="100"/>
      <c r="N72" s="100"/>
      <c r="O72" s="106"/>
      <c r="P72" s="106"/>
      <c r="Q72" s="68"/>
      <c r="R72" s="106"/>
      <c r="S72" s="106"/>
      <c r="T72" s="106"/>
      <c r="U72" s="106"/>
    </row>
    <row r="73" spans="1:27" s="16" customFormat="1" x14ac:dyDescent="0.3">
      <c r="A73" s="111">
        <v>43313</v>
      </c>
      <c r="B73" s="102"/>
      <c r="C73" s="102"/>
      <c r="D73" s="102"/>
      <c r="E73" s="102"/>
      <c r="F73" s="112">
        <f t="shared" ref="F73:F80" si="11">B73+D73-C73-E73</f>
        <v>0</v>
      </c>
      <c r="G73" s="100"/>
      <c r="H73" s="100"/>
      <c r="I73" s="100"/>
      <c r="J73" s="100"/>
      <c r="K73" s="100"/>
      <c r="L73" s="100"/>
      <c r="M73" s="100"/>
      <c r="N73" s="100"/>
      <c r="O73" s="106"/>
      <c r="P73" s="106"/>
      <c r="Q73" s="68"/>
      <c r="R73" s="106"/>
      <c r="S73" s="106"/>
      <c r="T73" s="106"/>
      <c r="U73" s="106"/>
    </row>
    <row r="74" spans="1:27" s="16" customFormat="1" x14ac:dyDescent="0.3">
      <c r="A74" s="111">
        <v>43344</v>
      </c>
      <c r="B74" s="25"/>
      <c r="C74" s="25"/>
      <c r="D74" s="25"/>
      <c r="E74" s="25"/>
      <c r="F74" s="112">
        <f t="shared" si="11"/>
        <v>0</v>
      </c>
      <c r="G74" s="100"/>
      <c r="H74" s="100"/>
      <c r="I74" s="100"/>
      <c r="J74" s="100"/>
      <c r="K74" s="100"/>
      <c r="L74" s="100"/>
      <c r="M74" s="100"/>
      <c r="N74" s="100"/>
      <c r="O74" s="68"/>
      <c r="P74" s="68"/>
      <c r="Q74" s="68"/>
      <c r="R74" s="68"/>
      <c r="S74" s="68"/>
      <c r="T74" s="68"/>
      <c r="U74" s="68"/>
    </row>
    <row r="75" spans="1:27" s="16" customFormat="1" x14ac:dyDescent="0.3">
      <c r="A75" s="111">
        <v>43374</v>
      </c>
      <c r="B75" s="25"/>
      <c r="C75" s="25"/>
      <c r="D75" s="25"/>
      <c r="E75" s="25"/>
      <c r="F75" s="112">
        <f t="shared" si="11"/>
        <v>0</v>
      </c>
      <c r="G75" s="25"/>
      <c r="H75" s="25"/>
      <c r="I75" s="25"/>
      <c r="J75" s="25"/>
      <c r="K75" s="25"/>
      <c r="L75" s="25"/>
      <c r="M75" s="25"/>
      <c r="N75" s="25"/>
      <c r="O75" s="68"/>
      <c r="P75" s="68"/>
      <c r="Q75" s="68"/>
      <c r="R75" s="68"/>
      <c r="S75" s="68"/>
      <c r="T75" s="68"/>
      <c r="U75" s="68"/>
    </row>
    <row r="76" spans="1:27" s="16" customFormat="1" x14ac:dyDescent="0.3">
      <c r="A76" s="111">
        <v>43405</v>
      </c>
      <c r="B76" s="25"/>
      <c r="C76" s="25"/>
      <c r="D76" s="25"/>
      <c r="E76" s="25"/>
      <c r="F76" s="112">
        <f t="shared" si="11"/>
        <v>0</v>
      </c>
      <c r="G76" s="25"/>
      <c r="H76" s="25"/>
      <c r="I76" s="25"/>
      <c r="J76" s="25"/>
      <c r="K76" s="25"/>
      <c r="L76" s="25"/>
      <c r="M76" s="25"/>
      <c r="N76" s="25"/>
      <c r="O76" s="68"/>
      <c r="P76" s="68"/>
      <c r="Q76" s="68"/>
      <c r="R76" s="68"/>
      <c r="S76" s="68"/>
      <c r="T76" s="68"/>
      <c r="U76" s="68"/>
    </row>
    <row r="77" spans="1:27" s="16" customFormat="1" x14ac:dyDescent="0.3">
      <c r="A77" s="111">
        <v>43435</v>
      </c>
      <c r="B77" s="25"/>
      <c r="C77" s="25"/>
      <c r="D77" s="25"/>
      <c r="E77" s="25"/>
      <c r="F77" s="112">
        <f t="shared" si="11"/>
        <v>0</v>
      </c>
      <c r="G77" s="25"/>
      <c r="H77" s="25"/>
      <c r="I77" s="25"/>
      <c r="J77" s="25"/>
      <c r="K77" s="25"/>
      <c r="L77" s="25"/>
      <c r="M77" s="25"/>
      <c r="N77" s="25"/>
      <c r="O77" s="68"/>
      <c r="P77" s="68"/>
      <c r="Q77" s="68"/>
      <c r="R77" s="68"/>
      <c r="S77" s="68"/>
      <c r="T77" s="68"/>
      <c r="U77" s="68"/>
    </row>
    <row r="78" spans="1:27" s="16" customFormat="1" x14ac:dyDescent="0.3">
      <c r="A78" s="111">
        <v>43466</v>
      </c>
      <c r="B78" s="25"/>
      <c r="C78" s="25"/>
      <c r="D78" s="25"/>
      <c r="E78" s="25"/>
      <c r="F78" s="112">
        <f t="shared" si="11"/>
        <v>0</v>
      </c>
      <c r="G78" s="25"/>
      <c r="H78" s="25"/>
      <c r="I78" s="25"/>
      <c r="J78" s="25"/>
      <c r="K78" s="25"/>
      <c r="L78" s="25"/>
      <c r="M78" s="25"/>
      <c r="N78" s="25"/>
      <c r="O78" s="68"/>
      <c r="P78" s="68"/>
      <c r="Q78" s="68"/>
      <c r="R78" s="68"/>
      <c r="S78" s="68"/>
      <c r="T78" s="68"/>
      <c r="U78" s="68"/>
    </row>
    <row r="79" spans="1:27" s="16" customFormat="1" x14ac:dyDescent="0.3">
      <c r="A79" s="111">
        <v>43497</v>
      </c>
      <c r="B79" s="25"/>
      <c r="C79" s="25"/>
      <c r="D79" s="25"/>
      <c r="E79" s="25"/>
      <c r="F79" s="112">
        <f t="shared" si="11"/>
        <v>0</v>
      </c>
      <c r="G79" s="25"/>
      <c r="H79" s="25"/>
      <c r="I79" s="25"/>
      <c r="J79" s="25"/>
      <c r="K79" s="25"/>
      <c r="L79" s="25"/>
      <c r="M79" s="25"/>
      <c r="N79" s="25"/>
      <c r="O79" s="68"/>
      <c r="P79" s="68"/>
      <c r="Q79" s="68"/>
      <c r="R79" s="68"/>
      <c r="S79" s="68"/>
      <c r="T79" s="68"/>
      <c r="U79" s="68"/>
    </row>
    <row r="80" spans="1:27" s="16" customFormat="1" x14ac:dyDescent="0.3">
      <c r="A80" s="111">
        <v>43525</v>
      </c>
      <c r="B80" s="25"/>
      <c r="C80" s="25"/>
      <c r="D80" s="25"/>
      <c r="E80" s="25"/>
      <c r="F80" s="112">
        <f t="shared" si="11"/>
        <v>0</v>
      </c>
      <c r="G80" s="25"/>
      <c r="H80" s="25"/>
      <c r="I80" s="25"/>
      <c r="J80" s="25"/>
      <c r="K80" s="25"/>
      <c r="L80" s="25"/>
      <c r="M80" s="25"/>
      <c r="N80" s="25"/>
      <c r="O80" s="68"/>
      <c r="P80" s="68"/>
      <c r="Q80" s="68"/>
      <c r="R80" s="68"/>
      <c r="S80" s="68"/>
      <c r="T80" s="68"/>
      <c r="U80" s="68"/>
    </row>
    <row r="81" spans="1:27" s="16" customFormat="1" x14ac:dyDescent="0.3">
      <c r="A81" s="115" t="s">
        <v>3</v>
      </c>
      <c r="B81" s="110">
        <f>SUM(B69:B80)</f>
        <v>0</v>
      </c>
      <c r="C81" s="110">
        <f t="shared" ref="C81:N81" si="12">SUM(C69:C80)</f>
        <v>0</v>
      </c>
      <c r="D81" s="110">
        <f t="shared" si="12"/>
        <v>0</v>
      </c>
      <c r="E81" s="110">
        <f t="shared" si="12"/>
        <v>0</v>
      </c>
      <c r="F81" s="110">
        <f t="shared" si="12"/>
        <v>0</v>
      </c>
      <c r="G81" s="110">
        <f t="shared" si="12"/>
        <v>0</v>
      </c>
      <c r="H81" s="110">
        <f t="shared" si="12"/>
        <v>0</v>
      </c>
      <c r="I81" s="110">
        <f t="shared" si="12"/>
        <v>0</v>
      </c>
      <c r="J81" s="110">
        <f t="shared" si="12"/>
        <v>0</v>
      </c>
      <c r="K81" s="110">
        <f t="shared" si="12"/>
        <v>0</v>
      </c>
      <c r="L81" s="110">
        <f t="shared" si="12"/>
        <v>0</v>
      </c>
      <c r="M81" s="110">
        <f t="shared" si="12"/>
        <v>0</v>
      </c>
      <c r="N81" s="110">
        <f t="shared" si="12"/>
        <v>0</v>
      </c>
      <c r="O81" s="68"/>
      <c r="P81" s="68"/>
      <c r="Q81" s="68"/>
      <c r="R81" s="68"/>
      <c r="S81" s="68"/>
      <c r="T81" s="68"/>
      <c r="U81" s="68"/>
    </row>
    <row r="82" spans="1:27" s="15" customFormat="1" x14ac:dyDescent="0.3">
      <c r="A82" s="20"/>
      <c r="B82" s="21"/>
      <c r="C82" s="20"/>
      <c r="D82" s="20"/>
      <c r="E82" s="20"/>
      <c r="F82" s="20"/>
      <c r="G82" s="20"/>
      <c r="H82" s="20"/>
      <c r="I82" s="20"/>
      <c r="J82" s="20"/>
      <c r="K82" s="20"/>
    </row>
    <row r="83" spans="1:27" s="15" customFormat="1" x14ac:dyDescent="0.3">
      <c r="A83" s="20"/>
      <c r="B83" s="21"/>
      <c r="C83" s="20"/>
      <c r="D83" s="20"/>
      <c r="E83" s="20"/>
      <c r="F83" s="20"/>
      <c r="G83" s="20"/>
      <c r="H83" s="20"/>
      <c r="I83" s="20"/>
      <c r="J83" s="20"/>
      <c r="K83" s="20"/>
      <c r="R83" s="64"/>
      <c r="S83" s="64"/>
      <c r="T83" s="64"/>
      <c r="U83" s="64"/>
      <c r="V83" s="64"/>
      <c r="W83" s="64"/>
      <c r="X83" s="64"/>
      <c r="Y83" s="64"/>
      <c r="Z83" s="64"/>
      <c r="AA83" s="64"/>
    </row>
    <row r="84" spans="1:27" s="15" customFormat="1" ht="20.399999999999999" x14ac:dyDescent="0.3">
      <c r="A84" s="280" t="s">
        <v>34</v>
      </c>
      <c r="B84" s="280"/>
      <c r="C84" s="280"/>
      <c r="D84" s="280"/>
      <c r="E84" s="280"/>
      <c r="F84" s="280"/>
      <c r="G84" s="280"/>
      <c r="H84" s="280"/>
      <c r="I84" s="20"/>
      <c r="J84" s="20"/>
      <c r="K84" s="20"/>
      <c r="R84" s="64"/>
      <c r="S84" s="64"/>
      <c r="T84" s="64"/>
      <c r="U84" s="64"/>
      <c r="V84" s="64"/>
      <c r="W84" s="64"/>
      <c r="X84" s="64"/>
      <c r="Y84" s="64"/>
      <c r="Z84" s="64"/>
      <c r="AA84" s="64"/>
    </row>
    <row r="85" spans="1:27" ht="15.75" customHeight="1" x14ac:dyDescent="0.3">
      <c r="A85" s="281" t="s">
        <v>40</v>
      </c>
      <c r="B85" s="277" t="s">
        <v>342</v>
      </c>
      <c r="C85" s="279"/>
      <c r="D85" s="275" t="s">
        <v>345</v>
      </c>
      <c r="E85" s="277" t="s">
        <v>243</v>
      </c>
      <c r="F85" s="278"/>
      <c r="G85" s="278"/>
      <c r="H85" s="279"/>
      <c r="I85" s="16"/>
      <c r="J85" s="16"/>
      <c r="K85" s="16"/>
      <c r="L85" s="16"/>
      <c r="M85" s="16"/>
      <c r="N85" s="16"/>
    </row>
    <row r="86" spans="1:27" s="16" customFormat="1" ht="31.2" x14ac:dyDescent="0.3">
      <c r="A86" s="282"/>
      <c r="B86" s="107" t="s">
        <v>17</v>
      </c>
      <c r="C86" s="107" t="s">
        <v>16</v>
      </c>
      <c r="D86" s="276"/>
      <c r="E86" s="107" t="s">
        <v>11</v>
      </c>
      <c r="F86" s="107" t="s">
        <v>12</v>
      </c>
      <c r="G86" s="107" t="s">
        <v>10</v>
      </c>
      <c r="H86" s="107" t="s">
        <v>1</v>
      </c>
    </row>
    <row r="87" spans="1:27" s="16" customFormat="1" x14ac:dyDescent="0.3">
      <c r="A87" s="111">
        <v>43191</v>
      </c>
      <c r="B87" s="99"/>
      <c r="C87" s="99"/>
      <c r="D87" s="116">
        <f t="shared" ref="D87:D89" si="13">B87+C87</f>
        <v>0</v>
      </c>
      <c r="E87" s="117"/>
      <c r="F87" s="117"/>
      <c r="G87" s="99"/>
      <c r="H87" s="99"/>
    </row>
    <row r="88" spans="1:27" s="16" customFormat="1" x14ac:dyDescent="0.3">
      <c r="A88" s="111">
        <v>43221</v>
      </c>
      <c r="B88" s="99"/>
      <c r="C88" s="99"/>
      <c r="D88" s="116">
        <f t="shared" si="13"/>
        <v>0</v>
      </c>
      <c r="E88" s="117"/>
      <c r="F88" s="117"/>
      <c r="G88" s="99"/>
      <c r="H88" s="99"/>
    </row>
    <row r="89" spans="1:27" s="16" customFormat="1" x14ac:dyDescent="0.3">
      <c r="A89" s="111">
        <v>43252</v>
      </c>
      <c r="B89" s="99"/>
      <c r="C89" s="99"/>
      <c r="D89" s="116">
        <f t="shared" si="13"/>
        <v>0</v>
      </c>
      <c r="E89" s="117"/>
      <c r="F89" s="117"/>
      <c r="G89" s="99"/>
      <c r="H89" s="99"/>
    </row>
    <row r="90" spans="1:27" s="15" customFormat="1" x14ac:dyDescent="0.3">
      <c r="A90" s="111">
        <v>43282</v>
      </c>
      <c r="B90" s="99"/>
      <c r="C90" s="99"/>
      <c r="D90" s="116">
        <f>B90+C90</f>
        <v>0</v>
      </c>
      <c r="E90" s="117"/>
      <c r="F90" s="117"/>
      <c r="G90" s="99"/>
      <c r="H90" s="99"/>
    </row>
    <row r="91" spans="1:27" s="15" customFormat="1" x14ac:dyDescent="0.3">
      <c r="A91" s="111">
        <v>43313</v>
      </c>
      <c r="B91" s="99"/>
      <c r="C91" s="99"/>
      <c r="D91" s="116">
        <f t="shared" ref="D91:D98" si="14">B91+C91</f>
        <v>0</v>
      </c>
      <c r="E91" s="117"/>
      <c r="F91" s="117"/>
      <c r="G91" s="99"/>
      <c r="H91" s="99"/>
    </row>
    <row r="92" spans="1:27" s="15" customFormat="1" x14ac:dyDescent="0.3">
      <c r="A92" s="111">
        <v>43344</v>
      </c>
      <c r="B92" s="99"/>
      <c r="C92" s="99"/>
      <c r="D92" s="116">
        <f t="shared" si="14"/>
        <v>0</v>
      </c>
      <c r="E92" s="117"/>
      <c r="F92" s="117"/>
      <c r="G92" s="99"/>
      <c r="H92" s="99"/>
    </row>
    <row r="93" spans="1:27" s="15" customFormat="1" x14ac:dyDescent="0.3">
      <c r="A93" s="111">
        <v>43374</v>
      </c>
      <c r="B93" s="99"/>
      <c r="C93" s="99"/>
      <c r="D93" s="116">
        <f t="shared" si="14"/>
        <v>0</v>
      </c>
      <c r="E93" s="117"/>
      <c r="F93" s="117"/>
      <c r="G93" s="99"/>
      <c r="H93" s="99"/>
    </row>
    <row r="94" spans="1:27" s="15" customFormat="1" x14ac:dyDescent="0.3">
      <c r="A94" s="111">
        <v>43405</v>
      </c>
      <c r="B94" s="99"/>
      <c r="C94" s="99"/>
      <c r="D94" s="116">
        <f t="shared" si="14"/>
        <v>0</v>
      </c>
      <c r="E94" s="117"/>
      <c r="F94" s="117"/>
      <c r="G94" s="99"/>
      <c r="H94" s="99"/>
    </row>
    <row r="95" spans="1:27" s="15" customFormat="1" x14ac:dyDescent="0.3">
      <c r="A95" s="111">
        <v>43435</v>
      </c>
      <c r="B95" s="99"/>
      <c r="C95" s="99"/>
      <c r="D95" s="116">
        <f t="shared" si="14"/>
        <v>0</v>
      </c>
      <c r="E95" s="117"/>
      <c r="F95" s="117"/>
      <c r="G95" s="99"/>
      <c r="H95" s="99"/>
    </row>
    <row r="96" spans="1:27" s="15" customFormat="1" x14ac:dyDescent="0.3">
      <c r="A96" s="111">
        <v>43466</v>
      </c>
      <c r="B96" s="99"/>
      <c r="C96" s="99"/>
      <c r="D96" s="116">
        <f t="shared" si="14"/>
        <v>0</v>
      </c>
      <c r="E96" s="117"/>
      <c r="F96" s="117"/>
      <c r="G96" s="99"/>
      <c r="H96" s="99"/>
    </row>
    <row r="97" spans="1:27" s="15" customFormat="1" x14ac:dyDescent="0.3">
      <c r="A97" s="111">
        <v>43497</v>
      </c>
      <c r="B97" s="99"/>
      <c r="C97" s="99"/>
      <c r="D97" s="116">
        <f t="shared" si="14"/>
        <v>0</v>
      </c>
      <c r="E97" s="117"/>
      <c r="F97" s="117"/>
      <c r="G97" s="99"/>
      <c r="H97" s="99"/>
    </row>
    <row r="98" spans="1:27" s="15" customFormat="1" x14ac:dyDescent="0.3">
      <c r="A98" s="111">
        <v>43525</v>
      </c>
      <c r="B98" s="99"/>
      <c r="C98" s="99"/>
      <c r="D98" s="116">
        <f t="shared" si="14"/>
        <v>0</v>
      </c>
      <c r="E98" s="117"/>
      <c r="F98" s="117"/>
      <c r="G98" s="99"/>
      <c r="H98" s="99"/>
    </row>
    <row r="99" spans="1:27" s="15" customFormat="1" x14ac:dyDescent="0.3">
      <c r="A99" s="115" t="s">
        <v>3</v>
      </c>
      <c r="B99" s="116">
        <f>SUM(B87:B98)</f>
        <v>0</v>
      </c>
      <c r="C99" s="116">
        <f>SUM(C87:C98)</f>
        <v>0</v>
      </c>
      <c r="D99" s="116">
        <f>SUM(D87:D98)</f>
        <v>0</v>
      </c>
      <c r="E99" s="117"/>
      <c r="F99" s="117"/>
      <c r="G99" s="116">
        <f>SUM(G87:G98)</f>
        <v>0</v>
      </c>
      <c r="H99" s="116">
        <f>SUM(H87:H98)</f>
        <v>0</v>
      </c>
    </row>
    <row r="100" spans="1:27" s="15" customFormat="1" x14ac:dyDescent="0.3">
      <c r="A100" s="22"/>
      <c r="B100" s="22"/>
      <c r="C100" s="22"/>
      <c r="D100" s="22"/>
      <c r="E100" s="22"/>
      <c r="F100" s="22"/>
      <c r="G100" s="22"/>
      <c r="H100" s="22"/>
      <c r="I100" s="22"/>
      <c r="J100" s="22"/>
      <c r="K100" s="22"/>
    </row>
    <row r="101" spans="1:27" s="15" customFormat="1" x14ac:dyDescent="0.3">
      <c r="A101" s="20"/>
      <c r="B101" s="21"/>
      <c r="C101" s="20"/>
      <c r="D101" s="20"/>
      <c r="E101" s="20"/>
      <c r="F101" s="20"/>
      <c r="G101" s="20"/>
      <c r="H101" s="20"/>
      <c r="I101" s="20"/>
      <c r="J101" s="20"/>
      <c r="K101" s="20"/>
      <c r="R101" s="64"/>
      <c r="S101" s="64"/>
      <c r="T101" s="64"/>
      <c r="U101" s="64"/>
      <c r="V101" s="64"/>
      <c r="W101" s="64"/>
      <c r="X101" s="64"/>
      <c r="Y101" s="64"/>
      <c r="Z101" s="64"/>
      <c r="AA101" s="64"/>
    </row>
    <row r="102" spans="1:27" s="98" customFormat="1" ht="15.75" customHeight="1" x14ac:dyDescent="0.3">
      <c r="A102" s="280" t="s">
        <v>18</v>
      </c>
      <c r="B102" s="280"/>
      <c r="C102" s="280"/>
      <c r="D102" s="280"/>
      <c r="E102" s="280"/>
      <c r="F102" s="280"/>
      <c r="G102" s="280"/>
      <c r="H102" s="280"/>
      <c r="I102" s="104"/>
      <c r="J102" s="104"/>
      <c r="K102" s="104"/>
      <c r="L102" s="104"/>
      <c r="M102" s="104"/>
      <c r="N102" s="104"/>
      <c r="O102" s="104"/>
      <c r="P102" s="104"/>
      <c r="Q102" s="104"/>
      <c r="R102" s="104"/>
      <c r="S102" s="104"/>
      <c r="T102" s="104"/>
      <c r="U102" s="104"/>
      <c r="V102" s="16"/>
      <c r="W102" s="16"/>
      <c r="X102" s="16"/>
      <c r="Y102" s="16"/>
      <c r="Z102" s="16"/>
      <c r="AA102" s="16"/>
    </row>
    <row r="103" spans="1:27" s="16" customFormat="1" x14ac:dyDescent="0.3">
      <c r="A103" s="281" t="s">
        <v>40</v>
      </c>
      <c r="B103" s="277" t="s">
        <v>342</v>
      </c>
      <c r="C103" s="279"/>
      <c r="D103" s="275" t="s">
        <v>345</v>
      </c>
      <c r="E103" s="277" t="s">
        <v>243</v>
      </c>
      <c r="F103" s="278"/>
      <c r="G103" s="278"/>
      <c r="H103" s="279"/>
      <c r="I103" s="105"/>
      <c r="J103" s="105"/>
      <c r="K103" s="105"/>
      <c r="L103" s="105"/>
      <c r="M103" s="105"/>
      <c r="N103" s="105"/>
      <c r="O103" s="105"/>
      <c r="P103" s="105"/>
      <c r="Q103" s="105"/>
      <c r="R103" s="105"/>
      <c r="S103" s="105"/>
      <c r="T103" s="105"/>
      <c r="U103" s="105"/>
    </row>
    <row r="104" spans="1:27" s="16" customFormat="1" ht="31.2" x14ac:dyDescent="0.3">
      <c r="A104" s="282"/>
      <c r="B104" s="107" t="s">
        <v>17</v>
      </c>
      <c r="C104" s="107" t="s">
        <v>16</v>
      </c>
      <c r="D104" s="276"/>
      <c r="E104" s="107" t="s">
        <v>11</v>
      </c>
      <c r="F104" s="107" t="s">
        <v>12</v>
      </c>
      <c r="G104" s="107" t="s">
        <v>10</v>
      </c>
      <c r="H104" s="107" t="s">
        <v>1</v>
      </c>
      <c r="I104" s="105"/>
      <c r="J104" s="105"/>
      <c r="K104" s="105"/>
      <c r="L104" s="96"/>
      <c r="M104" s="96"/>
      <c r="N104" s="96"/>
      <c r="O104" s="96"/>
      <c r="P104" s="96"/>
      <c r="Q104" s="96"/>
      <c r="R104" s="96"/>
      <c r="S104" s="96"/>
      <c r="T104" s="96"/>
      <c r="U104" s="96"/>
    </row>
    <row r="105" spans="1:27" s="16" customFormat="1" x14ac:dyDescent="0.3">
      <c r="A105" s="111">
        <v>43191</v>
      </c>
      <c r="B105" s="99"/>
      <c r="C105" s="99"/>
      <c r="D105" s="116">
        <f>B105+C105</f>
        <v>0</v>
      </c>
      <c r="E105" s="117"/>
      <c r="F105" s="117"/>
      <c r="G105" s="99"/>
      <c r="H105" s="99"/>
      <c r="I105" s="105"/>
      <c r="J105" s="105"/>
      <c r="K105" s="105"/>
      <c r="L105" s="96"/>
      <c r="M105" s="96"/>
      <c r="N105" s="96"/>
      <c r="O105" s="96"/>
      <c r="P105" s="96"/>
      <c r="Q105" s="96"/>
      <c r="R105" s="96"/>
      <c r="S105" s="96"/>
      <c r="T105" s="96"/>
      <c r="U105" s="96"/>
    </row>
    <row r="106" spans="1:27" s="16" customFormat="1" x14ac:dyDescent="0.3">
      <c r="A106" s="111">
        <v>43221</v>
      </c>
      <c r="B106" s="99"/>
      <c r="C106" s="99"/>
      <c r="D106" s="116">
        <f>B106+C106</f>
        <v>0</v>
      </c>
      <c r="E106" s="117"/>
      <c r="F106" s="117"/>
      <c r="G106" s="99"/>
      <c r="H106" s="99"/>
      <c r="I106" s="105"/>
      <c r="J106" s="105"/>
      <c r="K106" s="105"/>
      <c r="L106" s="96"/>
      <c r="M106" s="96"/>
      <c r="N106" s="96"/>
      <c r="O106" s="96"/>
      <c r="P106" s="96"/>
      <c r="Q106" s="96"/>
      <c r="R106" s="96"/>
      <c r="S106" s="96"/>
      <c r="T106" s="96"/>
      <c r="U106" s="96"/>
    </row>
    <row r="107" spans="1:27" s="16" customFormat="1" x14ac:dyDescent="0.3">
      <c r="A107" s="111">
        <v>43252</v>
      </c>
      <c r="B107" s="99"/>
      <c r="C107" s="99"/>
      <c r="D107" s="116">
        <f>B107+C107</f>
        <v>0</v>
      </c>
      <c r="E107" s="117"/>
      <c r="F107" s="117"/>
      <c r="G107" s="99"/>
      <c r="H107" s="99"/>
      <c r="I107" s="105"/>
      <c r="J107" s="105"/>
      <c r="K107" s="105"/>
      <c r="L107" s="96"/>
      <c r="M107" s="96"/>
      <c r="N107" s="96"/>
      <c r="O107" s="96"/>
      <c r="P107" s="96"/>
      <c r="Q107" s="96"/>
      <c r="R107" s="96"/>
      <c r="S107" s="96"/>
      <c r="T107" s="96"/>
      <c r="U107" s="96"/>
    </row>
    <row r="108" spans="1:27" s="16" customFormat="1" x14ac:dyDescent="0.3">
      <c r="A108" s="111">
        <v>43282</v>
      </c>
      <c r="B108" s="99"/>
      <c r="C108" s="99"/>
      <c r="D108" s="116">
        <f>B108+C108</f>
        <v>0</v>
      </c>
      <c r="E108" s="117"/>
      <c r="F108" s="117"/>
      <c r="G108" s="99"/>
      <c r="H108" s="99"/>
      <c r="I108" s="68"/>
      <c r="J108" s="68"/>
      <c r="K108" s="68"/>
      <c r="L108" s="68"/>
      <c r="M108" s="106"/>
      <c r="N108" s="106"/>
      <c r="O108" s="106"/>
      <c r="P108" s="106"/>
      <c r="Q108" s="68"/>
      <c r="R108" s="106"/>
      <c r="S108" s="106"/>
      <c r="T108" s="106"/>
      <c r="U108" s="106"/>
    </row>
    <row r="109" spans="1:27" s="16" customFormat="1" x14ac:dyDescent="0.3">
      <c r="A109" s="111">
        <v>43313</v>
      </c>
      <c r="B109" s="99"/>
      <c r="C109" s="99"/>
      <c r="D109" s="116">
        <f t="shared" ref="D109:D116" si="15">B109+C109</f>
        <v>0</v>
      </c>
      <c r="E109" s="117"/>
      <c r="F109" s="117"/>
      <c r="G109" s="99"/>
      <c r="H109" s="99"/>
      <c r="I109" s="68"/>
      <c r="J109" s="68"/>
      <c r="K109" s="68"/>
      <c r="L109" s="68"/>
      <c r="M109" s="106"/>
      <c r="N109" s="106"/>
      <c r="O109" s="106"/>
      <c r="P109" s="106"/>
      <c r="Q109" s="68"/>
      <c r="R109" s="106"/>
      <c r="S109" s="106"/>
      <c r="T109" s="106"/>
      <c r="U109" s="106"/>
    </row>
    <row r="110" spans="1:27" s="16" customFormat="1" x14ac:dyDescent="0.3">
      <c r="A110" s="111">
        <v>43344</v>
      </c>
      <c r="B110" s="99"/>
      <c r="C110" s="99"/>
      <c r="D110" s="116">
        <f t="shared" si="15"/>
        <v>0</v>
      </c>
      <c r="E110" s="117"/>
      <c r="F110" s="117"/>
      <c r="G110" s="99"/>
      <c r="H110" s="99"/>
      <c r="I110" s="68"/>
      <c r="J110" s="68"/>
      <c r="K110" s="68"/>
      <c r="L110" s="68"/>
      <c r="M110" s="68"/>
      <c r="N110" s="68"/>
      <c r="O110" s="68"/>
      <c r="P110" s="68"/>
      <c r="Q110" s="68"/>
      <c r="R110" s="68"/>
      <c r="S110" s="68"/>
      <c r="T110" s="68"/>
      <c r="U110" s="68"/>
    </row>
    <row r="111" spans="1:27" s="16" customFormat="1" x14ac:dyDescent="0.3">
      <c r="A111" s="111">
        <v>43374</v>
      </c>
      <c r="B111" s="99"/>
      <c r="C111" s="99"/>
      <c r="D111" s="116">
        <f t="shared" si="15"/>
        <v>0</v>
      </c>
      <c r="E111" s="117"/>
      <c r="F111" s="117"/>
      <c r="G111" s="99"/>
      <c r="H111" s="99"/>
      <c r="I111" s="68"/>
      <c r="J111" s="68"/>
      <c r="K111" s="68"/>
      <c r="L111" s="68"/>
      <c r="M111" s="68"/>
      <c r="N111" s="68"/>
      <c r="O111" s="68"/>
      <c r="P111" s="68"/>
      <c r="Q111" s="68"/>
      <c r="R111" s="68"/>
      <c r="S111" s="68"/>
      <c r="T111" s="68"/>
      <c r="U111" s="68"/>
    </row>
    <row r="112" spans="1:27" s="16" customFormat="1" x14ac:dyDescent="0.3">
      <c r="A112" s="111">
        <v>43405</v>
      </c>
      <c r="B112" s="99"/>
      <c r="C112" s="99"/>
      <c r="D112" s="116">
        <f t="shared" si="15"/>
        <v>0</v>
      </c>
      <c r="E112" s="117"/>
      <c r="F112" s="117"/>
      <c r="G112" s="99"/>
      <c r="H112" s="99"/>
      <c r="I112" s="68"/>
      <c r="J112" s="68"/>
      <c r="K112" s="68"/>
      <c r="L112" s="68"/>
      <c r="M112" s="68"/>
      <c r="N112" s="68"/>
      <c r="O112" s="68"/>
      <c r="P112" s="68"/>
      <c r="Q112" s="68"/>
      <c r="R112" s="68"/>
      <c r="S112" s="68"/>
      <c r="T112" s="68"/>
      <c r="U112" s="68"/>
    </row>
    <row r="113" spans="1:27" s="16" customFormat="1" x14ac:dyDescent="0.3">
      <c r="A113" s="111">
        <v>43435</v>
      </c>
      <c r="B113" s="99"/>
      <c r="C113" s="99"/>
      <c r="D113" s="116">
        <f t="shared" si="15"/>
        <v>0</v>
      </c>
      <c r="E113" s="117"/>
      <c r="F113" s="117"/>
      <c r="G113" s="99"/>
      <c r="H113" s="99"/>
      <c r="I113" s="68"/>
      <c r="J113" s="68"/>
      <c r="K113" s="68"/>
      <c r="L113" s="68"/>
      <c r="M113" s="68"/>
      <c r="N113" s="68"/>
      <c r="O113" s="68"/>
      <c r="P113" s="68"/>
      <c r="Q113" s="68"/>
      <c r="R113" s="68"/>
      <c r="S113" s="68"/>
      <c r="T113" s="68"/>
      <c r="U113" s="68"/>
    </row>
    <row r="114" spans="1:27" s="16" customFormat="1" x14ac:dyDescent="0.3">
      <c r="A114" s="111">
        <v>43466</v>
      </c>
      <c r="B114" s="99"/>
      <c r="C114" s="99"/>
      <c r="D114" s="116">
        <f t="shared" si="15"/>
        <v>0</v>
      </c>
      <c r="E114" s="117"/>
      <c r="F114" s="117"/>
      <c r="G114" s="99"/>
      <c r="H114" s="99"/>
      <c r="I114" s="68"/>
      <c r="J114" s="68"/>
      <c r="K114" s="68"/>
      <c r="L114" s="68"/>
      <c r="M114" s="68"/>
      <c r="N114" s="68"/>
      <c r="O114" s="68"/>
      <c r="P114" s="68"/>
      <c r="Q114" s="68"/>
      <c r="R114" s="68"/>
      <c r="S114" s="68"/>
      <c r="T114" s="68"/>
      <c r="U114" s="68"/>
    </row>
    <row r="115" spans="1:27" s="16" customFormat="1" x14ac:dyDescent="0.3">
      <c r="A115" s="111">
        <v>43497</v>
      </c>
      <c r="B115" s="99"/>
      <c r="C115" s="99"/>
      <c r="D115" s="116">
        <f t="shared" si="15"/>
        <v>0</v>
      </c>
      <c r="E115" s="117"/>
      <c r="F115" s="117"/>
      <c r="G115" s="99"/>
      <c r="H115" s="99"/>
      <c r="I115" s="68"/>
      <c r="J115" s="68"/>
      <c r="K115" s="68"/>
      <c r="L115" s="68"/>
      <c r="M115" s="68"/>
      <c r="N115" s="68"/>
      <c r="O115" s="68"/>
      <c r="P115" s="68"/>
      <c r="Q115" s="68"/>
      <c r="R115" s="68"/>
      <c r="S115" s="68"/>
      <c r="T115" s="68"/>
      <c r="U115" s="68"/>
    </row>
    <row r="116" spans="1:27" s="16" customFormat="1" x14ac:dyDescent="0.3">
      <c r="A116" s="111">
        <v>43525</v>
      </c>
      <c r="B116" s="99"/>
      <c r="C116" s="99"/>
      <c r="D116" s="116">
        <f t="shared" si="15"/>
        <v>0</v>
      </c>
      <c r="E116" s="117"/>
      <c r="F116" s="117"/>
      <c r="G116" s="99"/>
      <c r="H116" s="99"/>
      <c r="I116" s="68"/>
      <c r="J116" s="68"/>
      <c r="K116" s="68"/>
      <c r="L116" s="68"/>
      <c r="M116" s="68"/>
      <c r="N116" s="68"/>
      <c r="O116" s="68"/>
      <c r="P116" s="68"/>
      <c r="Q116" s="68"/>
      <c r="R116" s="68"/>
      <c r="S116" s="68"/>
      <c r="T116" s="68"/>
      <c r="U116" s="68"/>
    </row>
    <row r="117" spans="1:27" s="16" customFormat="1" x14ac:dyDescent="0.3">
      <c r="A117" s="115" t="s">
        <v>3</v>
      </c>
      <c r="B117" s="116">
        <f>SUM(B105:B116)</f>
        <v>0</v>
      </c>
      <c r="C117" s="116">
        <f t="shared" ref="C117:H117" si="16">SUM(C105:C116)</f>
        <v>0</v>
      </c>
      <c r="D117" s="116">
        <f t="shared" si="16"/>
        <v>0</v>
      </c>
      <c r="E117" s="117">
        <f t="shared" si="16"/>
        <v>0</v>
      </c>
      <c r="F117" s="117">
        <f t="shared" si="16"/>
        <v>0</v>
      </c>
      <c r="G117" s="116">
        <f t="shared" si="16"/>
        <v>0</v>
      </c>
      <c r="H117" s="116">
        <f t="shared" si="16"/>
        <v>0</v>
      </c>
      <c r="I117" s="68"/>
      <c r="J117" s="68"/>
      <c r="K117" s="68"/>
      <c r="L117" s="68"/>
      <c r="M117" s="68"/>
      <c r="N117" s="68"/>
      <c r="O117" s="68"/>
      <c r="P117" s="68"/>
      <c r="Q117" s="68"/>
      <c r="R117" s="68"/>
      <c r="S117" s="68"/>
      <c r="T117" s="68"/>
      <c r="U117" s="68"/>
    </row>
    <row r="118" spans="1:27" s="15" customFormat="1" x14ac:dyDescent="0.3">
      <c r="A118" s="22"/>
      <c r="B118" s="22"/>
      <c r="C118" s="22"/>
      <c r="D118" s="22"/>
      <c r="E118" s="22"/>
      <c r="F118" s="22"/>
      <c r="G118" s="22"/>
      <c r="H118" s="22"/>
      <c r="I118" s="22"/>
      <c r="J118" s="22"/>
      <c r="K118" s="22"/>
    </row>
    <row r="119" spans="1:27" s="15" customFormat="1" x14ac:dyDescent="0.3">
      <c r="A119" s="20"/>
      <c r="B119" s="21"/>
      <c r="C119" s="20"/>
      <c r="D119" s="20"/>
      <c r="E119" s="20"/>
      <c r="F119" s="20"/>
      <c r="G119" s="20"/>
      <c r="H119" s="20"/>
      <c r="I119" s="20"/>
      <c r="J119" s="20"/>
      <c r="K119" s="20"/>
      <c r="R119" s="64"/>
      <c r="S119" s="64"/>
      <c r="T119" s="64"/>
      <c r="U119" s="64"/>
      <c r="V119" s="64"/>
      <c r="W119" s="64"/>
      <c r="X119" s="64"/>
      <c r="Y119" s="64"/>
      <c r="Z119" s="64"/>
      <c r="AA119" s="64"/>
    </row>
    <row r="120" spans="1:27" s="98" customFormat="1" ht="20.399999999999999" x14ac:dyDescent="0.3">
      <c r="A120" s="280" t="s">
        <v>102</v>
      </c>
      <c r="B120" s="280"/>
      <c r="C120" s="280"/>
      <c r="D120" s="280"/>
      <c r="E120" s="280"/>
      <c r="F120" s="280"/>
      <c r="G120" s="280"/>
      <c r="H120" s="280"/>
      <c r="I120" s="104"/>
      <c r="J120" s="104"/>
      <c r="K120" s="104"/>
      <c r="L120" s="292"/>
      <c r="M120" s="292"/>
      <c r="N120" s="292"/>
      <c r="O120" s="292"/>
      <c r="P120" s="292"/>
      <c r="Q120" s="292"/>
      <c r="R120" s="292"/>
      <c r="S120" s="292"/>
      <c r="T120" s="292"/>
      <c r="U120" s="292"/>
      <c r="V120" s="16"/>
      <c r="W120" s="16"/>
      <c r="X120" s="16"/>
      <c r="Y120" s="16"/>
      <c r="Z120" s="16"/>
      <c r="AA120" s="16"/>
    </row>
    <row r="121" spans="1:27" s="16" customFormat="1" x14ac:dyDescent="0.3">
      <c r="A121" s="281" t="s">
        <v>40</v>
      </c>
      <c r="B121" s="277" t="s">
        <v>342</v>
      </c>
      <c r="C121" s="279"/>
      <c r="D121" s="275" t="s">
        <v>345</v>
      </c>
      <c r="E121" s="277" t="s">
        <v>243</v>
      </c>
      <c r="F121" s="278"/>
      <c r="G121" s="278"/>
      <c r="H121" s="279"/>
      <c r="I121" s="105"/>
      <c r="J121" s="283" t="s">
        <v>455</v>
      </c>
      <c r="K121" s="283"/>
      <c r="L121" s="283"/>
      <c r="M121" s="283"/>
      <c r="N121" s="283"/>
      <c r="O121" s="283"/>
      <c r="P121" s="283"/>
      <c r="Q121" s="105"/>
      <c r="R121" s="105"/>
      <c r="S121" s="105"/>
      <c r="T121" s="105"/>
      <c r="U121" s="105"/>
    </row>
    <row r="122" spans="1:27" s="16" customFormat="1" ht="31.2" x14ac:dyDescent="0.3">
      <c r="A122" s="282"/>
      <c r="B122" s="107" t="s">
        <v>17</v>
      </c>
      <c r="C122" s="107" t="s">
        <v>16</v>
      </c>
      <c r="D122" s="276"/>
      <c r="E122" s="107" t="s">
        <v>11</v>
      </c>
      <c r="F122" s="107" t="s">
        <v>12</v>
      </c>
      <c r="G122" s="107" t="s">
        <v>10</v>
      </c>
      <c r="H122" s="107" t="s">
        <v>1</v>
      </c>
      <c r="I122" s="96"/>
      <c r="J122" s="223" t="s">
        <v>456</v>
      </c>
      <c r="K122" s="269" t="s">
        <v>457</v>
      </c>
      <c r="L122" s="269"/>
      <c r="M122" s="269"/>
      <c r="N122" s="269"/>
      <c r="O122" s="269"/>
      <c r="P122" s="269"/>
      <c r="Q122" s="96"/>
      <c r="R122" s="96"/>
      <c r="S122" s="96"/>
      <c r="T122" s="96"/>
      <c r="U122" s="96"/>
    </row>
    <row r="123" spans="1:27" s="16" customFormat="1" x14ac:dyDescent="0.3">
      <c r="A123" s="111">
        <v>43191</v>
      </c>
      <c r="B123" s="99"/>
      <c r="C123" s="99"/>
      <c r="D123" s="116">
        <f>B123+C123</f>
        <v>0</v>
      </c>
      <c r="E123" s="117"/>
      <c r="F123" s="117"/>
      <c r="G123" s="99"/>
      <c r="H123" s="99"/>
      <c r="I123" s="96"/>
      <c r="J123" s="231"/>
      <c r="K123" s="231"/>
      <c r="L123" s="231"/>
      <c r="M123" s="231"/>
      <c r="N123" s="231"/>
      <c r="O123" s="231"/>
      <c r="P123" s="231"/>
      <c r="Q123" s="96"/>
      <c r="R123" s="96"/>
      <c r="S123" s="96"/>
      <c r="T123" s="96"/>
      <c r="U123" s="96"/>
    </row>
    <row r="124" spans="1:27" s="16" customFormat="1" x14ac:dyDescent="0.3">
      <c r="A124" s="111">
        <v>43221</v>
      </c>
      <c r="B124" s="99"/>
      <c r="C124" s="99"/>
      <c r="D124" s="116">
        <f>B124+C124</f>
        <v>0</v>
      </c>
      <c r="E124" s="117"/>
      <c r="F124" s="117"/>
      <c r="G124" s="99"/>
      <c r="H124" s="99"/>
      <c r="I124" s="96"/>
      <c r="J124" s="231"/>
      <c r="K124" s="231"/>
      <c r="L124" s="231"/>
      <c r="M124" s="231"/>
      <c r="N124" s="231"/>
      <c r="O124" s="231"/>
      <c r="P124" s="231"/>
      <c r="Q124" s="96"/>
      <c r="R124" s="96"/>
      <c r="S124" s="96"/>
      <c r="T124" s="96"/>
      <c r="U124" s="96"/>
    </row>
    <row r="125" spans="1:27" s="16" customFormat="1" x14ac:dyDescent="0.3">
      <c r="A125" s="111">
        <v>43252</v>
      </c>
      <c r="B125" s="99"/>
      <c r="C125" s="99"/>
      <c r="D125" s="116">
        <f>B125+C125</f>
        <v>0</v>
      </c>
      <c r="E125" s="117"/>
      <c r="F125" s="117"/>
      <c r="G125" s="99"/>
      <c r="H125" s="99"/>
      <c r="I125" s="96"/>
      <c r="J125" s="231"/>
      <c r="K125" s="231"/>
      <c r="L125" s="231"/>
      <c r="M125" s="231"/>
      <c r="N125" s="231"/>
      <c r="O125" s="231"/>
      <c r="P125" s="231"/>
      <c r="Q125" s="96"/>
      <c r="R125" s="96"/>
      <c r="S125" s="96"/>
      <c r="T125" s="96"/>
      <c r="U125" s="96"/>
    </row>
    <row r="126" spans="1:27" s="16" customFormat="1" ht="15.75" customHeight="1" x14ac:dyDescent="0.3">
      <c r="A126" s="111">
        <v>43282</v>
      </c>
      <c r="B126" s="99"/>
      <c r="C126" s="99"/>
      <c r="D126" s="116">
        <f>B126+C126</f>
        <v>0</v>
      </c>
      <c r="E126" s="117"/>
      <c r="F126" s="117"/>
      <c r="G126" s="99"/>
      <c r="H126" s="99"/>
      <c r="I126" s="68"/>
      <c r="J126" s="224">
        <v>1</v>
      </c>
      <c r="K126" s="270" t="s">
        <v>458</v>
      </c>
      <c r="L126" s="270"/>
      <c r="M126" s="270"/>
      <c r="N126" s="270"/>
      <c r="O126" s="270"/>
      <c r="P126" s="270"/>
      <c r="Q126" s="68"/>
      <c r="R126" s="106"/>
      <c r="S126" s="106"/>
      <c r="T126" s="106"/>
      <c r="U126" s="106"/>
    </row>
    <row r="127" spans="1:27" s="16" customFormat="1" ht="15.75" customHeight="1" x14ac:dyDescent="0.3">
      <c r="A127" s="111">
        <v>43313</v>
      </c>
      <c r="B127" s="99"/>
      <c r="C127" s="99"/>
      <c r="D127" s="116">
        <f t="shared" ref="D127:D134" si="17">B127+C127</f>
        <v>0</v>
      </c>
      <c r="E127" s="117"/>
      <c r="F127" s="117"/>
      <c r="G127" s="99"/>
      <c r="H127" s="99"/>
      <c r="I127" s="68"/>
      <c r="J127" s="225">
        <v>2</v>
      </c>
      <c r="K127" s="270" t="s">
        <v>459</v>
      </c>
      <c r="L127" s="270"/>
      <c r="M127" s="270"/>
      <c r="N127" s="270"/>
      <c r="O127" s="270"/>
      <c r="P127" s="270"/>
      <c r="Q127" s="68"/>
      <c r="R127" s="106"/>
      <c r="S127" s="106"/>
      <c r="T127" s="106"/>
      <c r="U127" s="106"/>
    </row>
    <row r="128" spans="1:27" s="16" customFormat="1" x14ac:dyDescent="0.3">
      <c r="A128" s="111">
        <v>43344</v>
      </c>
      <c r="B128" s="99"/>
      <c r="C128" s="99"/>
      <c r="D128" s="116">
        <f t="shared" si="17"/>
        <v>0</v>
      </c>
      <c r="E128" s="117"/>
      <c r="F128" s="117"/>
      <c r="G128" s="99"/>
      <c r="H128" s="99"/>
      <c r="I128" s="68"/>
      <c r="J128" s="224">
        <v>3</v>
      </c>
      <c r="K128" s="271" t="s">
        <v>460</v>
      </c>
      <c r="L128" s="272"/>
      <c r="M128" s="272"/>
      <c r="N128" s="272"/>
      <c r="O128" s="272"/>
      <c r="P128" s="273"/>
      <c r="Q128" s="68"/>
      <c r="R128" s="68"/>
      <c r="S128" s="68"/>
      <c r="T128" s="68"/>
      <c r="U128" s="68"/>
    </row>
    <row r="129" spans="1:21" s="16" customFormat="1" x14ac:dyDescent="0.3">
      <c r="A129" s="111">
        <v>43374</v>
      </c>
      <c r="B129" s="99"/>
      <c r="C129" s="99"/>
      <c r="D129" s="116">
        <f t="shared" si="17"/>
        <v>0</v>
      </c>
      <c r="E129" s="117"/>
      <c r="F129" s="117"/>
      <c r="G129" s="99"/>
      <c r="H129" s="99"/>
      <c r="I129" s="68"/>
      <c r="J129" s="306">
        <v>4</v>
      </c>
      <c r="K129" s="270" t="s">
        <v>461</v>
      </c>
      <c r="L129" s="270"/>
      <c r="M129" s="270"/>
      <c r="N129" s="270"/>
      <c r="O129" s="270"/>
      <c r="P129" s="270"/>
      <c r="Q129" s="68"/>
      <c r="R129" s="68"/>
      <c r="S129" s="68"/>
      <c r="T129" s="68"/>
      <c r="U129" s="68"/>
    </row>
    <row r="130" spans="1:21" s="16" customFormat="1" ht="15.75" customHeight="1" x14ac:dyDescent="0.3">
      <c r="A130" s="111">
        <v>43405</v>
      </c>
      <c r="B130" s="99"/>
      <c r="C130" s="99"/>
      <c r="D130" s="116">
        <f t="shared" si="17"/>
        <v>0</v>
      </c>
      <c r="E130" s="117"/>
      <c r="F130" s="117"/>
      <c r="G130" s="99"/>
      <c r="H130" s="99"/>
      <c r="I130" s="68"/>
      <c r="J130" s="306"/>
      <c r="K130" s="270"/>
      <c r="L130" s="270"/>
      <c r="M130" s="270"/>
      <c r="N130" s="270"/>
      <c r="O130" s="270"/>
      <c r="P130" s="270"/>
      <c r="Q130" s="68"/>
      <c r="R130" s="68"/>
      <c r="S130" s="68"/>
      <c r="T130" s="68"/>
      <c r="U130" s="68"/>
    </row>
    <row r="131" spans="1:21" s="16" customFormat="1" ht="15.75" customHeight="1" x14ac:dyDescent="0.3">
      <c r="A131" s="111">
        <v>43435</v>
      </c>
      <c r="B131" s="99"/>
      <c r="C131" s="99"/>
      <c r="D131" s="116">
        <f t="shared" si="17"/>
        <v>0</v>
      </c>
      <c r="E131" s="117"/>
      <c r="F131" s="117"/>
      <c r="G131" s="99"/>
      <c r="H131" s="99"/>
      <c r="I131" s="68"/>
      <c r="J131" s="68"/>
      <c r="K131" s="68"/>
      <c r="L131" s="68"/>
      <c r="M131" s="68"/>
      <c r="N131" s="68"/>
      <c r="O131" s="68"/>
      <c r="P131" s="68"/>
      <c r="Q131" s="68"/>
      <c r="R131" s="68"/>
      <c r="S131" s="68"/>
      <c r="T131" s="68"/>
      <c r="U131" s="68"/>
    </row>
    <row r="132" spans="1:21" s="16" customFormat="1" ht="15.75" customHeight="1" x14ac:dyDescent="0.3">
      <c r="A132" s="111">
        <v>43466</v>
      </c>
      <c r="B132" s="99"/>
      <c r="C132" s="99"/>
      <c r="D132" s="116">
        <f t="shared" si="17"/>
        <v>0</v>
      </c>
      <c r="E132" s="117"/>
      <c r="F132" s="117"/>
      <c r="G132" s="99"/>
      <c r="H132" s="99"/>
      <c r="I132" s="68"/>
      <c r="J132" s="68"/>
      <c r="K132" s="68"/>
      <c r="L132" s="68"/>
      <c r="M132" s="68"/>
      <c r="N132" s="68"/>
      <c r="O132" s="68"/>
      <c r="P132" s="68"/>
      <c r="Q132" s="68"/>
      <c r="R132" s="68"/>
      <c r="S132" s="68"/>
      <c r="T132" s="68"/>
      <c r="U132" s="68"/>
    </row>
    <row r="133" spans="1:21" s="16" customFormat="1" x14ac:dyDescent="0.3">
      <c r="A133" s="111">
        <v>43497</v>
      </c>
      <c r="B133" s="99"/>
      <c r="C133" s="99"/>
      <c r="D133" s="116">
        <f t="shared" si="17"/>
        <v>0</v>
      </c>
      <c r="E133" s="117"/>
      <c r="F133" s="117"/>
      <c r="G133" s="99"/>
      <c r="H133" s="99"/>
      <c r="I133" s="68"/>
      <c r="J133" s="68"/>
      <c r="K133" s="68"/>
      <c r="L133" s="68"/>
      <c r="M133" s="68"/>
      <c r="N133" s="68"/>
      <c r="O133" s="68"/>
      <c r="P133" s="68"/>
      <c r="Q133" s="68"/>
      <c r="R133" s="68"/>
      <c r="S133" s="68"/>
      <c r="T133" s="68"/>
      <c r="U133" s="68"/>
    </row>
    <row r="134" spans="1:21" s="16" customFormat="1" x14ac:dyDescent="0.3">
      <c r="A134" s="111">
        <v>43525</v>
      </c>
      <c r="B134" s="99"/>
      <c r="C134" s="99"/>
      <c r="D134" s="116">
        <f t="shared" si="17"/>
        <v>0</v>
      </c>
      <c r="E134" s="117"/>
      <c r="F134" s="117"/>
      <c r="G134" s="99"/>
      <c r="H134" s="99"/>
      <c r="I134" s="68"/>
      <c r="J134" s="68"/>
      <c r="K134" s="68"/>
      <c r="L134" s="68"/>
      <c r="M134" s="68"/>
      <c r="N134" s="68"/>
      <c r="O134" s="68"/>
      <c r="P134" s="68"/>
      <c r="Q134" s="68"/>
      <c r="R134" s="68"/>
      <c r="S134" s="68"/>
      <c r="T134" s="68"/>
      <c r="U134" s="68"/>
    </row>
    <row r="135" spans="1:21" s="16" customFormat="1" x14ac:dyDescent="0.3">
      <c r="A135" s="115" t="s">
        <v>3</v>
      </c>
      <c r="B135" s="116">
        <f>SUM(B123:B134)</f>
        <v>0</v>
      </c>
      <c r="C135" s="116">
        <f t="shared" ref="C135:H135" si="18">SUM(C123:C134)</f>
        <v>0</v>
      </c>
      <c r="D135" s="116">
        <f t="shared" si="18"/>
        <v>0</v>
      </c>
      <c r="E135" s="116">
        <f t="shared" si="18"/>
        <v>0</v>
      </c>
      <c r="F135" s="116">
        <f t="shared" si="18"/>
        <v>0</v>
      </c>
      <c r="G135" s="116">
        <f t="shared" si="18"/>
        <v>0</v>
      </c>
      <c r="H135" s="116">
        <f t="shared" si="18"/>
        <v>0</v>
      </c>
      <c r="I135" s="68"/>
      <c r="J135" s="68"/>
      <c r="K135" s="68"/>
      <c r="L135" s="68"/>
      <c r="M135" s="68"/>
      <c r="N135" s="68"/>
      <c r="O135" s="68"/>
      <c r="P135" s="68"/>
      <c r="Q135" s="68"/>
      <c r="R135" s="68"/>
      <c r="S135" s="68"/>
      <c r="T135" s="68"/>
      <c r="U135" s="68"/>
    </row>
    <row r="136" spans="1:21" s="15" customFormat="1" x14ac:dyDescent="0.3">
      <c r="A136" s="20"/>
      <c r="B136" s="21"/>
      <c r="C136" s="20"/>
      <c r="D136" s="20"/>
      <c r="E136" s="20"/>
      <c r="F136" s="20"/>
      <c r="G136" s="20"/>
      <c r="H136" s="20"/>
      <c r="I136" s="20"/>
      <c r="J136" s="20"/>
      <c r="K136" s="20"/>
    </row>
    <row r="137" spans="1:21" s="15" customFormat="1" x14ac:dyDescent="0.3">
      <c r="A137" s="20"/>
      <c r="B137" s="21"/>
      <c r="C137" s="20"/>
      <c r="D137" s="20"/>
      <c r="E137" s="20"/>
      <c r="F137" s="20"/>
      <c r="G137" s="20"/>
      <c r="H137" s="20"/>
      <c r="I137" s="20"/>
      <c r="J137" s="20"/>
      <c r="K137" s="20"/>
    </row>
    <row r="138" spans="1:21" s="16" customFormat="1" ht="15.75" customHeight="1" x14ac:dyDescent="0.3">
      <c r="A138" s="280" t="s">
        <v>346</v>
      </c>
      <c r="B138" s="280"/>
      <c r="C138" s="280"/>
      <c r="D138" s="280"/>
      <c r="E138" s="280"/>
      <c r="F138" s="280"/>
      <c r="G138" s="280"/>
      <c r="H138" s="280"/>
      <c r="I138" s="104"/>
      <c r="J138" s="104"/>
      <c r="K138" s="104"/>
      <c r="L138" s="104"/>
      <c r="M138" s="104"/>
      <c r="N138" s="104"/>
      <c r="O138" s="104"/>
      <c r="P138" s="104"/>
      <c r="Q138" s="104"/>
      <c r="R138" s="104"/>
      <c r="S138" s="104"/>
      <c r="T138" s="104"/>
      <c r="U138" s="104"/>
    </row>
    <row r="139" spans="1:21" s="16" customFormat="1" x14ac:dyDescent="0.3">
      <c r="A139" s="281" t="s">
        <v>40</v>
      </c>
      <c r="B139" s="277" t="s">
        <v>342</v>
      </c>
      <c r="C139" s="279"/>
      <c r="D139" s="275" t="s">
        <v>345</v>
      </c>
      <c r="E139" s="277" t="s">
        <v>243</v>
      </c>
      <c r="F139" s="278"/>
      <c r="G139" s="278"/>
      <c r="H139" s="279"/>
      <c r="I139" s="105"/>
      <c r="J139" s="105"/>
      <c r="K139" s="105"/>
      <c r="L139" s="105"/>
      <c r="M139" s="105"/>
      <c r="N139" s="105"/>
      <c r="O139" s="105"/>
      <c r="P139" s="105"/>
      <c r="Q139" s="105"/>
      <c r="R139" s="105"/>
      <c r="S139" s="105"/>
      <c r="T139" s="105"/>
      <c r="U139" s="105"/>
    </row>
    <row r="140" spans="1:21" s="16" customFormat="1" ht="31.2" x14ac:dyDescent="0.3">
      <c r="A140" s="282"/>
      <c r="B140" s="107" t="s">
        <v>17</v>
      </c>
      <c r="C140" s="107" t="s">
        <v>16</v>
      </c>
      <c r="D140" s="276"/>
      <c r="E140" s="107" t="s">
        <v>11</v>
      </c>
      <c r="F140" s="107" t="s">
        <v>12</v>
      </c>
      <c r="G140" s="107" t="s">
        <v>10</v>
      </c>
      <c r="H140" s="107" t="s">
        <v>1</v>
      </c>
      <c r="I140" s="96"/>
      <c r="J140" s="96"/>
      <c r="K140" s="96"/>
      <c r="L140" s="96"/>
      <c r="M140" s="96"/>
      <c r="N140" s="96"/>
      <c r="O140" s="96"/>
      <c r="P140" s="96"/>
      <c r="Q140" s="96"/>
      <c r="R140" s="96"/>
      <c r="S140" s="96"/>
      <c r="T140" s="96"/>
      <c r="U140" s="96"/>
    </row>
    <row r="141" spans="1:21" s="16" customFormat="1" x14ac:dyDescent="0.3">
      <c r="A141" s="111">
        <v>43191</v>
      </c>
      <c r="B141" s="99"/>
      <c r="C141" s="99"/>
      <c r="D141" s="116">
        <f t="shared" ref="D141:D143" si="19">B141+C141</f>
        <v>0</v>
      </c>
      <c r="E141" s="117"/>
      <c r="F141" s="117"/>
      <c r="G141" s="99"/>
      <c r="H141" s="99"/>
      <c r="I141" s="96"/>
      <c r="J141" s="96"/>
      <c r="K141" s="96"/>
      <c r="L141" s="96"/>
      <c r="M141" s="96"/>
      <c r="N141" s="96"/>
      <c r="O141" s="96"/>
      <c r="P141" s="96"/>
      <c r="Q141" s="96"/>
      <c r="R141" s="96"/>
      <c r="S141" s="96"/>
      <c r="T141" s="96"/>
      <c r="U141" s="96"/>
    </row>
    <row r="142" spans="1:21" s="16" customFormat="1" x14ac:dyDescent="0.3">
      <c r="A142" s="111">
        <v>43221</v>
      </c>
      <c r="B142" s="99"/>
      <c r="C142" s="99"/>
      <c r="D142" s="116">
        <f t="shared" si="19"/>
        <v>0</v>
      </c>
      <c r="E142" s="117"/>
      <c r="F142" s="117"/>
      <c r="G142" s="99"/>
      <c r="H142" s="99"/>
      <c r="I142" s="96"/>
      <c r="J142" s="96"/>
      <c r="K142" s="96"/>
      <c r="L142" s="96"/>
      <c r="M142" s="96"/>
      <c r="N142" s="96"/>
      <c r="O142" s="96"/>
      <c r="P142" s="96"/>
      <c r="Q142" s="96"/>
      <c r="R142" s="96"/>
      <c r="S142" s="96"/>
      <c r="T142" s="96"/>
      <c r="U142" s="96"/>
    </row>
    <row r="143" spans="1:21" s="16" customFormat="1" x14ac:dyDescent="0.3">
      <c r="A143" s="111">
        <v>43252</v>
      </c>
      <c r="B143" s="99"/>
      <c r="C143" s="99"/>
      <c r="D143" s="116">
        <f t="shared" si="19"/>
        <v>0</v>
      </c>
      <c r="E143" s="117"/>
      <c r="F143" s="117"/>
      <c r="G143" s="99"/>
      <c r="H143" s="99"/>
      <c r="I143" s="96"/>
      <c r="J143" s="96"/>
      <c r="K143" s="96"/>
      <c r="L143" s="96"/>
      <c r="M143" s="96"/>
      <c r="N143" s="96"/>
      <c r="O143" s="96"/>
      <c r="P143" s="96"/>
      <c r="Q143" s="96"/>
      <c r="R143" s="96"/>
      <c r="S143" s="96"/>
      <c r="T143" s="96"/>
      <c r="U143" s="96"/>
    </row>
    <row r="144" spans="1:21" s="16" customFormat="1" x14ac:dyDescent="0.3">
      <c r="A144" s="111">
        <v>43282</v>
      </c>
      <c r="B144" s="99"/>
      <c r="C144" s="99"/>
      <c r="D144" s="116">
        <f>B144+C144</f>
        <v>0</v>
      </c>
      <c r="E144" s="117"/>
      <c r="F144" s="117"/>
      <c r="G144" s="99"/>
      <c r="H144" s="99"/>
      <c r="I144" s="68"/>
      <c r="J144" s="68"/>
      <c r="K144" s="68"/>
      <c r="L144" s="68"/>
      <c r="M144" s="106"/>
      <c r="N144" s="106"/>
      <c r="O144" s="106"/>
      <c r="P144" s="106"/>
      <c r="Q144" s="68"/>
      <c r="R144" s="106"/>
      <c r="S144" s="106"/>
      <c r="T144" s="106"/>
      <c r="U144" s="106"/>
    </row>
    <row r="145" spans="1:21" s="16" customFormat="1" x14ac:dyDescent="0.3">
      <c r="A145" s="111">
        <v>43313</v>
      </c>
      <c r="B145" s="99"/>
      <c r="C145" s="99"/>
      <c r="D145" s="116">
        <f t="shared" ref="D145:D152" si="20">B145+C145</f>
        <v>0</v>
      </c>
      <c r="E145" s="117"/>
      <c r="F145" s="117"/>
      <c r="G145" s="99"/>
      <c r="H145" s="99"/>
      <c r="I145" s="68"/>
      <c r="J145" s="68"/>
      <c r="K145" s="68"/>
      <c r="L145" s="68"/>
      <c r="M145" s="106"/>
      <c r="N145" s="106"/>
      <c r="O145" s="106"/>
      <c r="P145" s="106"/>
      <c r="Q145" s="68"/>
      <c r="R145" s="106"/>
      <c r="S145" s="106"/>
      <c r="T145" s="106"/>
      <c r="U145" s="106"/>
    </row>
    <row r="146" spans="1:21" s="16" customFormat="1" x14ac:dyDescent="0.3">
      <c r="A146" s="111">
        <v>43344</v>
      </c>
      <c r="B146" s="99"/>
      <c r="C146" s="99"/>
      <c r="D146" s="116">
        <f t="shared" si="20"/>
        <v>0</v>
      </c>
      <c r="E146" s="117"/>
      <c r="F146" s="117"/>
      <c r="G146" s="99"/>
      <c r="H146" s="99"/>
      <c r="I146" s="68"/>
      <c r="J146" s="68"/>
      <c r="K146" s="68"/>
      <c r="L146" s="68"/>
      <c r="M146" s="68"/>
      <c r="N146" s="68"/>
      <c r="O146" s="68"/>
      <c r="P146" s="68"/>
      <c r="Q146" s="68"/>
      <c r="R146" s="68"/>
      <c r="S146" s="68"/>
      <c r="T146" s="68"/>
      <c r="U146" s="68"/>
    </row>
    <row r="147" spans="1:21" s="16" customFormat="1" x14ac:dyDescent="0.3">
      <c r="A147" s="111">
        <v>43374</v>
      </c>
      <c r="B147" s="99"/>
      <c r="C147" s="99"/>
      <c r="D147" s="116">
        <f t="shared" si="20"/>
        <v>0</v>
      </c>
      <c r="E147" s="117"/>
      <c r="F147" s="117"/>
      <c r="G147" s="99"/>
      <c r="H147" s="99"/>
      <c r="I147" s="68"/>
      <c r="J147" s="68"/>
      <c r="K147" s="68"/>
      <c r="L147" s="68"/>
      <c r="M147" s="68"/>
      <c r="N147" s="68"/>
      <c r="O147" s="68"/>
      <c r="P147" s="68"/>
      <c r="Q147" s="68"/>
      <c r="R147" s="68"/>
      <c r="S147" s="68"/>
      <c r="T147" s="68"/>
      <c r="U147" s="68"/>
    </row>
    <row r="148" spans="1:21" s="16" customFormat="1" x14ac:dyDescent="0.3">
      <c r="A148" s="111">
        <v>43405</v>
      </c>
      <c r="B148" s="99"/>
      <c r="C148" s="99"/>
      <c r="D148" s="116">
        <f t="shared" si="20"/>
        <v>0</v>
      </c>
      <c r="E148" s="117"/>
      <c r="F148" s="117"/>
      <c r="G148" s="99"/>
      <c r="H148" s="99"/>
      <c r="I148" s="68"/>
      <c r="J148" s="68"/>
      <c r="K148" s="68"/>
      <c r="L148" s="68"/>
      <c r="M148" s="68"/>
      <c r="N148" s="68"/>
      <c r="O148" s="68"/>
      <c r="P148" s="68"/>
      <c r="Q148" s="68"/>
      <c r="R148" s="68"/>
      <c r="S148" s="68"/>
      <c r="T148" s="68"/>
      <c r="U148" s="68"/>
    </row>
    <row r="149" spans="1:21" s="16" customFormat="1" x14ac:dyDescent="0.3">
      <c r="A149" s="111">
        <v>43435</v>
      </c>
      <c r="B149" s="99"/>
      <c r="C149" s="99"/>
      <c r="D149" s="116">
        <f t="shared" si="20"/>
        <v>0</v>
      </c>
      <c r="E149" s="117"/>
      <c r="F149" s="117"/>
      <c r="G149" s="99"/>
      <c r="H149" s="99"/>
      <c r="I149" s="68"/>
      <c r="J149" s="68"/>
      <c r="K149" s="68"/>
      <c r="L149" s="68"/>
      <c r="M149" s="68"/>
      <c r="N149" s="68"/>
      <c r="O149" s="68"/>
      <c r="P149" s="68"/>
      <c r="Q149" s="68"/>
      <c r="R149" s="68"/>
      <c r="S149" s="68"/>
      <c r="T149" s="68"/>
      <c r="U149" s="68"/>
    </row>
    <row r="150" spans="1:21" s="16" customFormat="1" x14ac:dyDescent="0.3">
      <c r="A150" s="111">
        <v>43466</v>
      </c>
      <c r="B150" s="99"/>
      <c r="C150" s="99"/>
      <c r="D150" s="116">
        <f t="shared" si="20"/>
        <v>0</v>
      </c>
      <c r="E150" s="117"/>
      <c r="F150" s="117"/>
      <c r="G150" s="99"/>
      <c r="H150" s="99"/>
      <c r="I150" s="68"/>
      <c r="J150" s="68"/>
      <c r="K150" s="68"/>
      <c r="L150" s="68"/>
      <c r="M150" s="68"/>
      <c r="N150" s="68"/>
      <c r="O150" s="68"/>
      <c r="P150" s="68"/>
      <c r="Q150" s="68"/>
      <c r="R150" s="68"/>
      <c r="S150" s="68"/>
      <c r="T150" s="68"/>
      <c r="U150" s="68"/>
    </row>
    <row r="151" spans="1:21" s="16" customFormat="1" x14ac:dyDescent="0.3">
      <c r="A151" s="111">
        <v>43497</v>
      </c>
      <c r="B151" s="99"/>
      <c r="C151" s="99"/>
      <c r="D151" s="116">
        <f t="shared" si="20"/>
        <v>0</v>
      </c>
      <c r="E151" s="117"/>
      <c r="F151" s="117"/>
      <c r="G151" s="99"/>
      <c r="H151" s="99"/>
      <c r="I151" s="68"/>
      <c r="J151" s="68"/>
      <c r="K151" s="68"/>
      <c r="L151" s="68"/>
      <c r="M151" s="68"/>
      <c r="N151" s="68"/>
      <c r="O151" s="68"/>
      <c r="P151" s="68"/>
      <c r="Q151" s="68"/>
      <c r="R151" s="68"/>
      <c r="S151" s="68"/>
      <c r="T151" s="68"/>
      <c r="U151" s="68"/>
    </row>
    <row r="152" spans="1:21" s="16" customFormat="1" x14ac:dyDescent="0.3">
      <c r="A152" s="111">
        <v>43525</v>
      </c>
      <c r="B152" s="99"/>
      <c r="C152" s="99"/>
      <c r="D152" s="116">
        <f t="shared" si="20"/>
        <v>0</v>
      </c>
      <c r="E152" s="117"/>
      <c r="F152" s="117"/>
      <c r="G152" s="99"/>
      <c r="H152" s="99"/>
      <c r="I152" s="68"/>
      <c r="J152" s="68"/>
      <c r="K152" s="68"/>
      <c r="L152" s="68"/>
      <c r="M152" s="68"/>
      <c r="N152" s="68"/>
      <c r="O152" s="68"/>
      <c r="P152" s="68"/>
      <c r="Q152" s="68"/>
      <c r="R152" s="68"/>
      <c r="S152" s="68"/>
      <c r="T152" s="68"/>
      <c r="U152" s="68"/>
    </row>
    <row r="153" spans="1:21" s="16" customFormat="1" x14ac:dyDescent="0.3">
      <c r="A153" s="115" t="s">
        <v>3</v>
      </c>
      <c r="B153" s="116">
        <f>SUM(B141:B152)</f>
        <v>0</v>
      </c>
      <c r="C153" s="116">
        <f t="shared" ref="C153:H153" si="21">SUM(C141:C152)</f>
        <v>0</v>
      </c>
      <c r="D153" s="116">
        <f t="shared" si="21"/>
        <v>0</v>
      </c>
      <c r="E153" s="116">
        <f t="shared" si="21"/>
        <v>0</v>
      </c>
      <c r="F153" s="116">
        <f t="shared" si="21"/>
        <v>0</v>
      </c>
      <c r="G153" s="116">
        <f t="shared" si="21"/>
        <v>0</v>
      </c>
      <c r="H153" s="116">
        <f t="shared" si="21"/>
        <v>0</v>
      </c>
      <c r="I153" s="68"/>
      <c r="J153" s="68"/>
      <c r="K153" s="68"/>
      <c r="L153" s="68"/>
      <c r="M153" s="68"/>
      <c r="N153" s="68"/>
      <c r="O153" s="68"/>
      <c r="P153" s="68"/>
      <c r="Q153" s="68"/>
      <c r="R153" s="68"/>
      <c r="S153" s="68"/>
      <c r="T153" s="68"/>
      <c r="U153" s="68"/>
    </row>
    <row r="154" spans="1:21" s="15" customFormat="1" x14ac:dyDescent="0.3">
      <c r="A154" s="22"/>
      <c r="B154" s="22"/>
      <c r="C154" s="22"/>
      <c r="D154" s="22"/>
      <c r="E154" s="22"/>
      <c r="F154" s="22"/>
      <c r="G154" s="22"/>
      <c r="H154" s="22"/>
      <c r="I154" s="22"/>
      <c r="J154" s="20"/>
      <c r="K154" s="20"/>
    </row>
    <row r="155" spans="1:21" s="15" customFormat="1" x14ac:dyDescent="0.3">
      <c r="A155" s="20"/>
      <c r="B155" s="21"/>
      <c r="C155" s="20"/>
      <c r="D155" s="20"/>
      <c r="E155" s="20"/>
      <c r="F155" s="20"/>
      <c r="G155" s="20"/>
      <c r="H155" s="20"/>
      <c r="I155" s="20"/>
      <c r="J155" s="20"/>
      <c r="K155" s="20"/>
    </row>
    <row r="156" spans="1:21" s="16" customFormat="1" ht="15.75" customHeight="1" x14ac:dyDescent="0.3">
      <c r="A156" s="280" t="s">
        <v>348</v>
      </c>
      <c r="B156" s="280"/>
      <c r="C156" s="280"/>
      <c r="D156" s="280"/>
      <c r="E156" s="280"/>
      <c r="F156" s="280"/>
      <c r="G156" s="280"/>
      <c r="H156" s="280"/>
      <c r="I156" s="104"/>
      <c r="J156" s="104"/>
      <c r="K156" s="104"/>
      <c r="L156" s="104"/>
      <c r="M156" s="104"/>
      <c r="N156" s="104"/>
      <c r="O156" s="104"/>
      <c r="P156" s="104"/>
      <c r="Q156" s="104"/>
      <c r="R156" s="104"/>
      <c r="S156" s="104"/>
      <c r="T156" s="104"/>
      <c r="U156" s="104"/>
    </row>
    <row r="157" spans="1:21" s="16" customFormat="1" x14ac:dyDescent="0.3">
      <c r="A157" s="281" t="s">
        <v>40</v>
      </c>
      <c r="B157" s="277" t="s">
        <v>342</v>
      </c>
      <c r="C157" s="279"/>
      <c r="D157" s="275" t="s">
        <v>345</v>
      </c>
      <c r="E157" s="277" t="s">
        <v>243</v>
      </c>
      <c r="F157" s="278"/>
      <c r="G157" s="278"/>
      <c r="H157" s="279"/>
      <c r="I157" s="105"/>
      <c r="J157" s="105"/>
      <c r="K157" s="105"/>
      <c r="L157" s="105"/>
      <c r="M157" s="105"/>
      <c r="N157" s="105"/>
      <c r="O157" s="105"/>
      <c r="P157" s="105"/>
      <c r="Q157" s="105"/>
      <c r="R157" s="105"/>
      <c r="S157" s="105"/>
      <c r="T157" s="105"/>
      <c r="U157" s="105"/>
    </row>
    <row r="158" spans="1:21" s="16" customFormat="1" ht="31.2" x14ac:dyDescent="0.3">
      <c r="A158" s="282"/>
      <c r="B158" s="107" t="s">
        <v>17</v>
      </c>
      <c r="C158" s="107" t="s">
        <v>16</v>
      </c>
      <c r="D158" s="276"/>
      <c r="E158" s="107" t="s">
        <v>11</v>
      </c>
      <c r="F158" s="107" t="s">
        <v>12</v>
      </c>
      <c r="G158" s="107" t="s">
        <v>10</v>
      </c>
      <c r="H158" s="107" t="s">
        <v>1</v>
      </c>
      <c r="I158" s="96"/>
      <c r="J158" s="96"/>
      <c r="K158" s="96"/>
      <c r="L158" s="96"/>
      <c r="M158" s="96"/>
      <c r="N158" s="96"/>
      <c r="O158" s="96"/>
      <c r="P158" s="96"/>
      <c r="Q158" s="96"/>
      <c r="R158" s="96"/>
      <c r="S158" s="96"/>
      <c r="T158" s="96"/>
      <c r="U158" s="96"/>
    </row>
    <row r="159" spans="1:21" s="16" customFormat="1" x14ac:dyDescent="0.3">
      <c r="A159" s="111">
        <v>43191</v>
      </c>
      <c r="B159" s="99"/>
      <c r="C159" s="99"/>
      <c r="D159" s="116">
        <f t="shared" ref="D159:D161" si="22">B159+C159</f>
        <v>0</v>
      </c>
      <c r="E159" s="117"/>
      <c r="F159" s="117"/>
      <c r="G159" s="99"/>
      <c r="H159" s="99"/>
      <c r="I159" s="96"/>
      <c r="J159" s="96"/>
      <c r="K159" s="96"/>
      <c r="L159" s="96"/>
      <c r="M159" s="96"/>
      <c r="N159" s="96"/>
      <c r="O159" s="96"/>
      <c r="P159" s="96"/>
      <c r="Q159" s="96"/>
      <c r="R159" s="96"/>
      <c r="S159" s="96"/>
      <c r="T159" s="96"/>
      <c r="U159" s="96"/>
    </row>
    <row r="160" spans="1:21" s="16" customFormat="1" x14ac:dyDescent="0.3">
      <c r="A160" s="111">
        <v>43221</v>
      </c>
      <c r="B160" s="99"/>
      <c r="C160" s="99"/>
      <c r="D160" s="116">
        <f t="shared" si="22"/>
        <v>0</v>
      </c>
      <c r="E160" s="117"/>
      <c r="F160" s="117"/>
      <c r="G160" s="99"/>
      <c r="H160" s="99"/>
      <c r="I160" s="96"/>
      <c r="J160" s="96"/>
      <c r="K160" s="96"/>
      <c r="L160" s="96"/>
      <c r="M160" s="96"/>
      <c r="N160" s="96"/>
      <c r="O160" s="96"/>
      <c r="P160" s="96"/>
      <c r="Q160" s="96"/>
      <c r="R160" s="96"/>
      <c r="S160" s="96"/>
      <c r="T160" s="96"/>
      <c r="U160" s="96"/>
    </row>
    <row r="161" spans="1:27" s="16" customFormat="1" x14ac:dyDescent="0.3">
      <c r="A161" s="111">
        <v>43252</v>
      </c>
      <c r="B161" s="99"/>
      <c r="C161" s="99"/>
      <c r="D161" s="116">
        <f t="shared" si="22"/>
        <v>0</v>
      </c>
      <c r="E161" s="117"/>
      <c r="F161" s="117"/>
      <c r="G161" s="99"/>
      <c r="H161" s="99"/>
      <c r="I161" s="96"/>
      <c r="J161" s="96"/>
      <c r="K161" s="96"/>
      <c r="L161" s="96"/>
      <c r="M161" s="96"/>
      <c r="N161" s="96"/>
      <c r="O161" s="96"/>
      <c r="P161" s="96"/>
      <c r="Q161" s="96"/>
      <c r="R161" s="96"/>
      <c r="S161" s="96"/>
      <c r="T161" s="96"/>
      <c r="U161" s="96"/>
    </row>
    <row r="162" spans="1:27" s="16" customFormat="1" x14ac:dyDescent="0.3">
      <c r="A162" s="111">
        <v>43282</v>
      </c>
      <c r="B162" s="99"/>
      <c r="C162" s="99"/>
      <c r="D162" s="116">
        <f>B162+C162</f>
        <v>0</v>
      </c>
      <c r="E162" s="117"/>
      <c r="F162" s="117"/>
      <c r="G162" s="99"/>
      <c r="H162" s="99"/>
      <c r="I162" s="68"/>
      <c r="J162" s="68"/>
      <c r="K162" s="68"/>
      <c r="L162" s="68"/>
      <c r="M162" s="106"/>
      <c r="N162" s="106"/>
      <c r="O162" s="106"/>
      <c r="P162" s="106"/>
      <c r="Q162" s="68"/>
      <c r="R162" s="106"/>
      <c r="S162" s="106"/>
      <c r="T162" s="106"/>
      <c r="U162" s="106"/>
    </row>
    <row r="163" spans="1:27" s="16" customFormat="1" x14ac:dyDescent="0.3">
      <c r="A163" s="111">
        <v>43313</v>
      </c>
      <c r="B163" s="99"/>
      <c r="C163" s="99"/>
      <c r="D163" s="116">
        <f t="shared" ref="D163:D170" si="23">B163+C163</f>
        <v>0</v>
      </c>
      <c r="E163" s="117"/>
      <c r="F163" s="117"/>
      <c r="G163" s="99"/>
      <c r="H163" s="99"/>
      <c r="I163" s="68"/>
      <c r="J163" s="68"/>
      <c r="K163" s="68"/>
      <c r="L163" s="68"/>
      <c r="M163" s="106"/>
      <c r="N163" s="106"/>
      <c r="O163" s="106"/>
      <c r="P163" s="106"/>
      <c r="Q163" s="68"/>
      <c r="R163" s="106"/>
      <c r="S163" s="106"/>
      <c r="T163" s="106"/>
      <c r="U163" s="106"/>
    </row>
    <row r="164" spans="1:27" s="16" customFormat="1" x14ac:dyDescent="0.3">
      <c r="A164" s="111">
        <v>43344</v>
      </c>
      <c r="B164" s="99"/>
      <c r="C164" s="99"/>
      <c r="D164" s="116">
        <f t="shared" si="23"/>
        <v>0</v>
      </c>
      <c r="E164" s="117"/>
      <c r="F164" s="117"/>
      <c r="G164" s="99"/>
      <c r="H164" s="99"/>
      <c r="I164" s="68"/>
      <c r="J164" s="68"/>
      <c r="K164" s="68"/>
      <c r="L164" s="68"/>
      <c r="M164" s="68"/>
      <c r="N164" s="68"/>
      <c r="O164" s="68"/>
      <c r="P164" s="68"/>
      <c r="Q164" s="68"/>
      <c r="R164" s="68"/>
      <c r="S164" s="68"/>
      <c r="T164" s="68"/>
      <c r="U164" s="68"/>
    </row>
    <row r="165" spans="1:27" s="16" customFormat="1" x14ac:dyDescent="0.3">
      <c r="A165" s="111">
        <v>43374</v>
      </c>
      <c r="B165" s="99"/>
      <c r="C165" s="99"/>
      <c r="D165" s="116">
        <f t="shared" si="23"/>
        <v>0</v>
      </c>
      <c r="E165" s="117"/>
      <c r="F165" s="117"/>
      <c r="G165" s="99"/>
      <c r="H165" s="99"/>
      <c r="I165" s="68"/>
      <c r="J165" s="68"/>
      <c r="K165" s="68"/>
      <c r="L165" s="68"/>
      <c r="M165" s="68"/>
      <c r="N165" s="68"/>
      <c r="O165" s="68"/>
      <c r="P165" s="68"/>
      <c r="Q165" s="68"/>
      <c r="R165" s="68"/>
      <c r="S165" s="68"/>
      <c r="T165" s="68"/>
      <c r="U165" s="68"/>
    </row>
    <row r="166" spans="1:27" s="16" customFormat="1" x14ac:dyDescent="0.3">
      <c r="A166" s="111">
        <v>43405</v>
      </c>
      <c r="B166" s="99"/>
      <c r="C166" s="99"/>
      <c r="D166" s="116">
        <f t="shared" si="23"/>
        <v>0</v>
      </c>
      <c r="E166" s="117"/>
      <c r="F166" s="117"/>
      <c r="G166" s="99"/>
      <c r="H166" s="99"/>
      <c r="I166" s="68"/>
      <c r="J166" s="68"/>
      <c r="K166" s="68"/>
      <c r="L166" s="68"/>
      <c r="M166" s="68"/>
      <c r="N166" s="68"/>
      <c r="O166" s="68"/>
      <c r="P166" s="68"/>
      <c r="Q166" s="68"/>
      <c r="R166" s="68"/>
      <c r="S166" s="68"/>
      <c r="T166" s="68"/>
      <c r="U166" s="68"/>
    </row>
    <row r="167" spans="1:27" s="16" customFormat="1" x14ac:dyDescent="0.3">
      <c r="A167" s="111">
        <v>43435</v>
      </c>
      <c r="B167" s="99"/>
      <c r="C167" s="99"/>
      <c r="D167" s="116">
        <f t="shared" si="23"/>
        <v>0</v>
      </c>
      <c r="E167" s="117"/>
      <c r="F167" s="117"/>
      <c r="G167" s="99"/>
      <c r="H167" s="99"/>
      <c r="I167" s="68"/>
      <c r="J167" s="68"/>
      <c r="K167" s="68"/>
      <c r="L167" s="68"/>
      <c r="M167" s="68"/>
      <c r="N167" s="68"/>
      <c r="O167" s="68"/>
      <c r="P167" s="68"/>
      <c r="Q167" s="68"/>
      <c r="R167" s="68"/>
      <c r="S167" s="68"/>
      <c r="T167" s="68"/>
      <c r="U167" s="68"/>
    </row>
    <row r="168" spans="1:27" s="16" customFormat="1" x14ac:dyDescent="0.3">
      <c r="A168" s="111">
        <v>43466</v>
      </c>
      <c r="B168" s="99"/>
      <c r="C168" s="99"/>
      <c r="D168" s="116">
        <f t="shared" si="23"/>
        <v>0</v>
      </c>
      <c r="E168" s="117"/>
      <c r="F168" s="117"/>
      <c r="G168" s="99"/>
      <c r="H168" s="99"/>
      <c r="I168" s="68"/>
      <c r="J168" s="68"/>
      <c r="K168" s="68"/>
      <c r="L168" s="68"/>
      <c r="M168" s="68"/>
      <c r="N168" s="68"/>
      <c r="O168" s="68"/>
      <c r="P168" s="68"/>
      <c r="Q168" s="68"/>
      <c r="R168" s="68"/>
      <c r="S168" s="68"/>
      <c r="T168" s="68"/>
      <c r="U168" s="68"/>
    </row>
    <row r="169" spans="1:27" s="16" customFormat="1" x14ac:dyDescent="0.3">
      <c r="A169" s="111">
        <v>43497</v>
      </c>
      <c r="B169" s="99"/>
      <c r="C169" s="99"/>
      <c r="D169" s="116">
        <f t="shared" si="23"/>
        <v>0</v>
      </c>
      <c r="E169" s="117"/>
      <c r="F169" s="117"/>
      <c r="G169" s="99"/>
      <c r="H169" s="99"/>
      <c r="I169" s="68"/>
      <c r="J169" s="68"/>
      <c r="K169" s="68"/>
      <c r="L169" s="68"/>
      <c r="M169" s="68"/>
      <c r="N169" s="68"/>
      <c r="O169" s="68"/>
      <c r="P169" s="68"/>
      <c r="Q169" s="68"/>
      <c r="R169" s="68"/>
      <c r="S169" s="68"/>
      <c r="T169" s="68"/>
      <c r="U169" s="68"/>
    </row>
    <row r="170" spans="1:27" s="16" customFormat="1" x14ac:dyDescent="0.3">
      <c r="A170" s="111">
        <v>43525</v>
      </c>
      <c r="B170" s="99"/>
      <c r="C170" s="99"/>
      <c r="D170" s="116">
        <f t="shared" si="23"/>
        <v>0</v>
      </c>
      <c r="E170" s="117"/>
      <c r="F170" s="117"/>
      <c r="G170" s="99"/>
      <c r="H170" s="99"/>
      <c r="I170" s="68"/>
      <c r="J170" s="68"/>
      <c r="K170" s="68"/>
      <c r="L170" s="68"/>
      <c r="M170" s="68"/>
      <c r="N170" s="68"/>
      <c r="O170" s="68"/>
      <c r="P170" s="68"/>
      <c r="Q170" s="68"/>
      <c r="R170" s="68"/>
      <c r="S170" s="68"/>
      <c r="T170" s="68"/>
      <c r="U170" s="68"/>
    </row>
    <row r="171" spans="1:27" s="16" customFormat="1" x14ac:dyDescent="0.3">
      <c r="A171" s="115" t="s">
        <v>3</v>
      </c>
      <c r="B171" s="116">
        <f>SUM(B159:B170)</f>
        <v>0</v>
      </c>
      <c r="C171" s="116">
        <f>SUM(C159:C170)</f>
        <v>0</v>
      </c>
      <c r="D171" s="116">
        <f>SUM(D159:D170)</f>
        <v>0</v>
      </c>
      <c r="E171" s="117"/>
      <c r="F171" s="117"/>
      <c r="G171" s="116">
        <f>SUM(G159:G170)</f>
        <v>0</v>
      </c>
      <c r="H171" s="116">
        <f>SUM(H159:H170)</f>
        <v>0</v>
      </c>
      <c r="I171" s="68"/>
      <c r="J171" s="68"/>
      <c r="K171" s="68"/>
      <c r="L171" s="68"/>
      <c r="M171" s="68"/>
      <c r="N171" s="68"/>
      <c r="O171" s="68"/>
      <c r="P171" s="68"/>
      <c r="Q171" s="68"/>
      <c r="R171" s="68"/>
      <c r="S171" s="68"/>
      <c r="T171" s="68"/>
      <c r="U171" s="68"/>
    </row>
    <row r="172" spans="1:27" s="15" customFormat="1" x14ac:dyDescent="0.3">
      <c r="A172" s="20"/>
      <c r="B172" s="21"/>
      <c r="C172" s="20"/>
      <c r="D172" s="20"/>
      <c r="E172" s="20"/>
      <c r="F172" s="20"/>
      <c r="G172" s="20"/>
      <c r="H172" s="20"/>
      <c r="I172" s="20"/>
      <c r="J172" s="20"/>
      <c r="K172" s="20"/>
    </row>
    <row r="173" spans="1:27" s="15" customFormat="1" x14ac:dyDescent="0.3">
      <c r="A173" s="20"/>
      <c r="B173" s="21"/>
      <c r="C173" s="20"/>
      <c r="D173" s="20"/>
      <c r="E173" s="20"/>
      <c r="F173" s="20"/>
      <c r="G173" s="20"/>
      <c r="H173" s="20"/>
      <c r="I173" s="20"/>
      <c r="J173" s="20"/>
      <c r="K173" s="20"/>
    </row>
    <row r="174" spans="1:27" s="15" customFormat="1" ht="20.399999999999999" x14ac:dyDescent="0.3">
      <c r="A174" s="274" t="s">
        <v>20</v>
      </c>
      <c r="B174" s="274"/>
      <c r="C174" s="274"/>
      <c r="D174" s="274"/>
      <c r="E174" s="274"/>
      <c r="F174" s="274"/>
      <c r="G174" s="274"/>
      <c r="H174" s="274"/>
      <c r="I174" s="274"/>
      <c r="J174" s="274"/>
      <c r="K174" s="20"/>
      <c r="R174" s="64"/>
      <c r="S174" s="64"/>
      <c r="T174" s="64"/>
      <c r="U174" s="64"/>
      <c r="V174" s="64"/>
      <c r="W174" s="64"/>
      <c r="X174" s="64"/>
      <c r="Y174" s="64"/>
      <c r="Z174" s="64"/>
      <c r="AA174" s="64"/>
    </row>
    <row r="175" spans="1:27" ht="15.75" customHeight="1" x14ac:dyDescent="0.3">
      <c r="A175" s="299" t="s">
        <v>40</v>
      </c>
      <c r="B175" s="294" t="s">
        <v>13</v>
      </c>
      <c r="C175" s="295"/>
      <c r="D175" s="294" t="s">
        <v>242</v>
      </c>
      <c r="E175" s="295"/>
      <c r="F175" s="297" t="s">
        <v>15</v>
      </c>
      <c r="G175" s="294" t="s">
        <v>243</v>
      </c>
      <c r="H175" s="296"/>
      <c r="I175" s="296"/>
      <c r="J175" s="295"/>
      <c r="K175" s="15"/>
      <c r="L175" s="15"/>
    </row>
    <row r="176" spans="1:27" s="15" customFormat="1" ht="31.2" x14ac:dyDescent="0.3">
      <c r="A176" s="300"/>
      <c r="B176" s="235" t="s">
        <v>21</v>
      </c>
      <c r="C176" s="235" t="s">
        <v>23</v>
      </c>
      <c r="D176" s="235" t="s">
        <v>22</v>
      </c>
      <c r="E176" s="235" t="s">
        <v>24</v>
      </c>
      <c r="F176" s="298"/>
      <c r="G176" s="235" t="s">
        <v>11</v>
      </c>
      <c r="H176" s="235" t="s">
        <v>12</v>
      </c>
      <c r="I176" s="235" t="s">
        <v>10</v>
      </c>
      <c r="J176" s="235" t="s">
        <v>1</v>
      </c>
      <c r="L176" s="226" t="s">
        <v>462</v>
      </c>
      <c r="M176" s="226" t="s">
        <v>463</v>
      </c>
      <c r="N176" s="268" t="s">
        <v>464</v>
      </c>
      <c r="O176" s="268"/>
      <c r="P176" s="268"/>
      <c r="Q176" s="268"/>
    </row>
    <row r="177" spans="1:17" s="15" customFormat="1" ht="20.25" customHeight="1" x14ac:dyDescent="0.3">
      <c r="A177" s="111">
        <v>43191</v>
      </c>
      <c r="B177" s="25"/>
      <c r="C177" s="25"/>
      <c r="D177" s="25"/>
      <c r="E177" s="25"/>
      <c r="F177" s="236">
        <f>B177+D177-C177-E177</f>
        <v>0</v>
      </c>
      <c r="G177" s="25"/>
      <c r="H177" s="25"/>
      <c r="I177" s="25"/>
      <c r="J177" s="25"/>
      <c r="L177" s="303" t="s">
        <v>465</v>
      </c>
      <c r="M177" s="304">
        <v>43021</v>
      </c>
      <c r="N177" s="303" t="s">
        <v>467</v>
      </c>
      <c r="O177" s="303"/>
      <c r="P177" s="303"/>
      <c r="Q177" s="303"/>
    </row>
    <row r="178" spans="1:17" s="15" customFormat="1" ht="20.25" customHeight="1" x14ac:dyDescent="0.3">
      <c r="A178" s="111">
        <v>43221</v>
      </c>
      <c r="B178" s="25"/>
      <c r="C178" s="25"/>
      <c r="D178" s="25"/>
      <c r="E178" s="25"/>
      <c r="F178" s="236">
        <f t="shared" ref="F178:F181" si="24">B178+D178-C178-E178</f>
        <v>0</v>
      </c>
      <c r="G178" s="25"/>
      <c r="H178" s="25"/>
      <c r="I178" s="25"/>
      <c r="J178" s="25"/>
      <c r="L178" s="303"/>
      <c r="M178" s="304"/>
      <c r="N178" s="303"/>
      <c r="O178" s="303"/>
      <c r="P178" s="303"/>
      <c r="Q178" s="303"/>
    </row>
    <row r="179" spans="1:17" s="15" customFormat="1" ht="20.25" customHeight="1" x14ac:dyDescent="0.3">
      <c r="A179" s="111">
        <v>43252</v>
      </c>
      <c r="B179" s="25"/>
      <c r="C179" s="25"/>
      <c r="D179" s="25"/>
      <c r="E179" s="25"/>
      <c r="F179" s="236">
        <f t="shared" si="24"/>
        <v>0</v>
      </c>
      <c r="G179" s="25"/>
      <c r="H179" s="25"/>
      <c r="I179" s="25"/>
      <c r="J179" s="25"/>
      <c r="L179" s="303"/>
      <c r="M179" s="304"/>
      <c r="N179" s="303"/>
      <c r="O179" s="303"/>
      <c r="P179" s="303"/>
      <c r="Q179" s="303"/>
    </row>
    <row r="180" spans="1:17" s="15" customFormat="1" ht="20.25" customHeight="1" x14ac:dyDescent="0.3">
      <c r="A180" s="111">
        <v>43282</v>
      </c>
      <c r="B180" s="25"/>
      <c r="C180" s="25"/>
      <c r="D180" s="25"/>
      <c r="E180" s="25"/>
      <c r="F180" s="236">
        <f t="shared" si="24"/>
        <v>0</v>
      </c>
      <c r="G180" s="25"/>
      <c r="H180" s="25"/>
      <c r="I180" s="25"/>
      <c r="J180" s="25"/>
      <c r="L180" s="303"/>
      <c r="M180" s="304"/>
      <c r="N180" s="303"/>
      <c r="O180" s="303"/>
      <c r="P180" s="303"/>
      <c r="Q180" s="303"/>
    </row>
    <row r="181" spans="1:17" s="15" customFormat="1" x14ac:dyDescent="0.3">
      <c r="A181" s="111">
        <v>43313</v>
      </c>
      <c r="B181" s="25"/>
      <c r="C181" s="25"/>
      <c r="D181" s="25"/>
      <c r="E181" s="25"/>
      <c r="F181" s="236">
        <f t="shared" si="24"/>
        <v>0</v>
      </c>
      <c r="G181" s="25"/>
      <c r="H181" s="25"/>
      <c r="I181" s="25"/>
      <c r="J181" s="25"/>
      <c r="L181" s="303"/>
      <c r="M181" s="304"/>
      <c r="N181" s="303"/>
      <c r="O181" s="303"/>
      <c r="P181" s="303"/>
      <c r="Q181" s="303"/>
    </row>
    <row r="182" spans="1:17" s="15" customFormat="1" x14ac:dyDescent="0.3">
      <c r="A182" s="111">
        <v>43344</v>
      </c>
      <c r="B182" s="25"/>
      <c r="C182" s="25"/>
      <c r="D182" s="25"/>
      <c r="E182" s="25"/>
      <c r="F182" s="236">
        <f t="shared" ref="F182:F188" si="25">B182+D182-C182-E182</f>
        <v>0</v>
      </c>
      <c r="G182" s="25"/>
      <c r="H182" s="25"/>
      <c r="I182" s="25"/>
      <c r="J182" s="25"/>
      <c r="L182" s="303"/>
      <c r="M182" s="304"/>
      <c r="N182" s="303"/>
      <c r="O182" s="303"/>
      <c r="P182" s="303"/>
      <c r="Q182" s="303"/>
    </row>
    <row r="183" spans="1:17" s="15" customFormat="1" x14ac:dyDescent="0.3">
      <c r="A183" s="111">
        <v>43374</v>
      </c>
      <c r="B183" s="25"/>
      <c r="C183" s="25"/>
      <c r="D183" s="25"/>
      <c r="E183" s="25"/>
      <c r="F183" s="236">
        <f t="shared" si="25"/>
        <v>0</v>
      </c>
      <c r="G183" s="25"/>
      <c r="H183" s="25"/>
      <c r="I183" s="25"/>
      <c r="J183" s="25"/>
      <c r="L183" s="303"/>
      <c r="M183" s="304"/>
      <c r="N183" s="303"/>
      <c r="O183" s="303"/>
      <c r="P183" s="303"/>
      <c r="Q183" s="303"/>
    </row>
    <row r="184" spans="1:17" s="15" customFormat="1" ht="19.5" customHeight="1" x14ac:dyDescent="0.3">
      <c r="A184" s="111">
        <v>43405</v>
      </c>
      <c r="B184" s="25"/>
      <c r="C184" s="25"/>
      <c r="D184" s="25"/>
      <c r="E184" s="25"/>
      <c r="F184" s="236">
        <f t="shared" si="25"/>
        <v>0</v>
      </c>
      <c r="G184" s="25"/>
      <c r="H184" s="25"/>
      <c r="I184" s="25"/>
      <c r="J184" s="25"/>
      <c r="L184" s="303" t="s">
        <v>466</v>
      </c>
      <c r="M184" s="305">
        <v>43054</v>
      </c>
      <c r="N184" s="303" t="s">
        <v>468</v>
      </c>
      <c r="O184" s="303"/>
      <c r="P184" s="303"/>
      <c r="Q184" s="303"/>
    </row>
    <row r="185" spans="1:17" s="15" customFormat="1" x14ac:dyDescent="0.3">
      <c r="A185" s="111">
        <v>43435</v>
      </c>
      <c r="B185" s="25"/>
      <c r="C185" s="25"/>
      <c r="D185" s="25"/>
      <c r="E185" s="25"/>
      <c r="F185" s="236">
        <f t="shared" si="25"/>
        <v>0</v>
      </c>
      <c r="G185" s="25"/>
      <c r="H185" s="25"/>
      <c r="I185" s="25"/>
      <c r="J185" s="25"/>
      <c r="L185" s="303"/>
      <c r="M185" s="305"/>
      <c r="N185" s="303"/>
      <c r="O185" s="303"/>
      <c r="P185" s="303"/>
      <c r="Q185" s="303"/>
    </row>
    <row r="186" spans="1:17" s="15" customFormat="1" x14ac:dyDescent="0.3">
      <c r="A186" s="111">
        <v>43466</v>
      </c>
      <c r="B186" s="25"/>
      <c r="C186" s="25"/>
      <c r="D186" s="25"/>
      <c r="E186" s="25"/>
      <c r="F186" s="236">
        <f t="shared" si="25"/>
        <v>0</v>
      </c>
      <c r="G186" s="25"/>
      <c r="H186" s="25"/>
      <c r="I186" s="25"/>
      <c r="J186" s="25"/>
      <c r="L186" s="303"/>
      <c r="M186" s="305"/>
      <c r="N186" s="303"/>
      <c r="O186" s="303"/>
      <c r="P186" s="303"/>
      <c r="Q186" s="303"/>
    </row>
    <row r="187" spans="1:17" s="15" customFormat="1" x14ac:dyDescent="0.3">
      <c r="A187" s="111">
        <v>43497</v>
      </c>
      <c r="B187" s="25"/>
      <c r="C187" s="25"/>
      <c r="D187" s="25"/>
      <c r="E187" s="25"/>
      <c r="F187" s="236">
        <f t="shared" si="25"/>
        <v>0</v>
      </c>
      <c r="G187" s="25"/>
      <c r="H187" s="25"/>
      <c r="I187" s="25"/>
      <c r="J187" s="25"/>
      <c r="L187" s="303"/>
      <c r="M187" s="305"/>
      <c r="N187" s="303"/>
      <c r="O187" s="303"/>
      <c r="P187" s="303"/>
      <c r="Q187" s="303"/>
    </row>
    <row r="188" spans="1:17" s="15" customFormat="1" x14ac:dyDescent="0.3">
      <c r="A188" s="111">
        <v>43525</v>
      </c>
      <c r="B188" s="25"/>
      <c r="C188" s="25"/>
      <c r="D188" s="25"/>
      <c r="E188" s="25"/>
      <c r="F188" s="236">
        <f t="shared" si="25"/>
        <v>0</v>
      </c>
      <c r="G188" s="25"/>
      <c r="H188" s="25"/>
      <c r="I188" s="25"/>
      <c r="J188" s="25"/>
    </row>
    <row r="189" spans="1:17" s="15" customFormat="1" x14ac:dyDescent="0.3">
      <c r="A189" s="237" t="s">
        <v>3</v>
      </c>
      <c r="B189" s="238">
        <f t="shared" ref="B189:F189" si="26">SUM(B177:B188)</f>
        <v>0</v>
      </c>
      <c r="C189" s="238">
        <f t="shared" si="26"/>
        <v>0</v>
      </c>
      <c r="D189" s="238">
        <f t="shared" si="26"/>
        <v>0</v>
      </c>
      <c r="E189" s="238">
        <f t="shared" si="26"/>
        <v>0</v>
      </c>
      <c r="F189" s="238">
        <f t="shared" si="26"/>
        <v>0</v>
      </c>
      <c r="G189" s="238">
        <f t="shared" ref="G189:J189" si="27">SUM(G177:G188)</f>
        <v>0</v>
      </c>
      <c r="H189" s="238">
        <f t="shared" si="27"/>
        <v>0</v>
      </c>
      <c r="I189" s="238">
        <f t="shared" si="27"/>
        <v>0</v>
      </c>
      <c r="J189" s="238">
        <f t="shared" si="27"/>
        <v>0</v>
      </c>
    </row>
    <row r="190" spans="1:17" s="15" customFormat="1" x14ac:dyDescent="0.3">
      <c r="A190" s="97"/>
      <c r="B190" s="103"/>
      <c r="C190" s="103"/>
      <c r="D190" s="103"/>
      <c r="E190" s="103"/>
      <c r="F190" s="103"/>
      <c r="G190" s="103"/>
      <c r="H190" s="103"/>
      <c r="I190" s="103"/>
      <c r="J190" s="103"/>
    </row>
    <row r="191" spans="1:17" s="15" customFormat="1" x14ac:dyDescent="0.3">
      <c r="A191" s="97"/>
      <c r="B191" s="103"/>
      <c r="C191" s="103"/>
      <c r="D191" s="103"/>
      <c r="E191" s="103"/>
      <c r="F191" s="103"/>
      <c r="G191" s="103"/>
      <c r="H191" s="103"/>
      <c r="I191" s="103"/>
      <c r="J191" s="103"/>
    </row>
    <row r="192" spans="1:17" s="15" customFormat="1" ht="20.399999999999999" x14ac:dyDescent="0.3">
      <c r="A192" s="301" t="s">
        <v>349</v>
      </c>
      <c r="B192" s="302"/>
      <c r="C192" s="302"/>
      <c r="D192" s="302"/>
      <c r="E192" s="302"/>
      <c r="F192" s="302"/>
      <c r="G192" s="302"/>
      <c r="H192" s="302"/>
      <c r="I192" s="302"/>
      <c r="J192" s="302"/>
    </row>
    <row r="193" spans="1:10" s="15" customFormat="1" ht="15.75" customHeight="1" x14ac:dyDescent="0.3">
      <c r="A193" s="281" t="s">
        <v>40</v>
      </c>
      <c r="B193" s="289" t="s">
        <v>350</v>
      </c>
      <c r="C193" s="290"/>
      <c r="D193" s="290"/>
      <c r="E193" s="289" t="s">
        <v>352</v>
      </c>
      <c r="F193" s="290"/>
      <c r="G193" s="290"/>
      <c r="H193" s="289" t="s">
        <v>45</v>
      </c>
      <c r="I193" s="290"/>
      <c r="J193" s="290"/>
    </row>
    <row r="194" spans="1:10" s="15" customFormat="1" ht="31.2" x14ac:dyDescent="0.3">
      <c r="A194" s="282"/>
      <c r="B194" s="107" t="s">
        <v>351</v>
      </c>
      <c r="C194" s="107" t="s">
        <v>340</v>
      </c>
      <c r="D194" s="107" t="s">
        <v>341</v>
      </c>
      <c r="E194" s="107" t="s">
        <v>351</v>
      </c>
      <c r="F194" s="107" t="s">
        <v>340</v>
      </c>
      <c r="G194" s="107" t="s">
        <v>341</v>
      </c>
      <c r="H194" s="107" t="s">
        <v>351</v>
      </c>
      <c r="I194" s="107" t="s">
        <v>340</v>
      </c>
      <c r="J194" s="107" t="s">
        <v>341</v>
      </c>
    </row>
    <row r="195" spans="1:10" s="15" customFormat="1" x14ac:dyDescent="0.3">
      <c r="A195" s="111">
        <v>43191</v>
      </c>
      <c r="B195" s="25"/>
      <c r="C195" s="25"/>
      <c r="D195" s="25"/>
      <c r="E195" s="25"/>
      <c r="F195" s="25"/>
      <c r="G195" s="25"/>
      <c r="H195" s="25"/>
      <c r="I195" s="25"/>
      <c r="J195" s="25"/>
    </row>
    <row r="196" spans="1:10" s="15" customFormat="1" x14ac:dyDescent="0.3">
      <c r="A196" s="111">
        <v>43221</v>
      </c>
      <c r="B196" s="25"/>
      <c r="C196" s="25"/>
      <c r="D196" s="25"/>
      <c r="E196" s="25"/>
      <c r="F196" s="25"/>
      <c r="G196" s="25"/>
      <c r="H196" s="25"/>
      <c r="I196" s="25"/>
      <c r="J196" s="25"/>
    </row>
    <row r="197" spans="1:10" s="15" customFormat="1" x14ac:dyDescent="0.3">
      <c r="A197" s="111">
        <v>43252</v>
      </c>
      <c r="B197" s="25"/>
      <c r="C197" s="25"/>
      <c r="D197" s="25"/>
      <c r="E197" s="25"/>
      <c r="F197" s="25"/>
      <c r="G197" s="25"/>
      <c r="H197" s="25"/>
      <c r="I197" s="25"/>
      <c r="J197" s="25"/>
    </row>
    <row r="198" spans="1:10" s="15" customFormat="1" x14ac:dyDescent="0.3">
      <c r="A198" s="111">
        <v>43282</v>
      </c>
      <c r="B198" s="25"/>
      <c r="C198" s="25"/>
      <c r="D198" s="25"/>
      <c r="E198" s="25"/>
      <c r="F198" s="25"/>
      <c r="G198" s="25"/>
      <c r="H198" s="25"/>
      <c r="I198" s="100"/>
      <c r="J198" s="100"/>
    </row>
    <row r="199" spans="1:10" s="15" customFormat="1" x14ac:dyDescent="0.3">
      <c r="A199" s="111">
        <v>43313</v>
      </c>
      <c r="B199" s="25"/>
      <c r="C199" s="25"/>
      <c r="D199" s="25"/>
      <c r="E199" s="25"/>
      <c r="F199" s="25"/>
      <c r="G199" s="25"/>
      <c r="H199" s="25"/>
      <c r="I199" s="100"/>
      <c r="J199" s="100"/>
    </row>
    <row r="200" spans="1:10" s="15" customFormat="1" x14ac:dyDescent="0.3">
      <c r="A200" s="111">
        <v>43344</v>
      </c>
      <c r="B200" s="25"/>
      <c r="C200" s="25"/>
      <c r="D200" s="25"/>
      <c r="E200" s="25"/>
      <c r="F200" s="25"/>
      <c r="G200" s="25"/>
      <c r="H200" s="25"/>
      <c r="I200" s="100"/>
      <c r="J200" s="100"/>
    </row>
    <row r="201" spans="1:10" s="15" customFormat="1" x14ac:dyDescent="0.3">
      <c r="A201" s="111">
        <v>43374</v>
      </c>
      <c r="B201" s="25"/>
      <c r="C201" s="25"/>
      <c r="D201" s="25"/>
      <c r="E201" s="25"/>
      <c r="F201" s="25"/>
      <c r="G201" s="25"/>
      <c r="H201" s="25"/>
      <c r="I201" s="100"/>
      <c r="J201" s="100"/>
    </row>
    <row r="202" spans="1:10" s="15" customFormat="1" x14ac:dyDescent="0.3">
      <c r="A202" s="111">
        <v>43405</v>
      </c>
      <c r="B202" s="25"/>
      <c r="C202" s="25"/>
      <c r="D202" s="25"/>
      <c r="E202" s="25"/>
      <c r="F202" s="25"/>
      <c r="G202" s="25"/>
      <c r="H202" s="25"/>
      <c r="I202" s="100"/>
      <c r="J202" s="100"/>
    </row>
    <row r="203" spans="1:10" s="15" customFormat="1" x14ac:dyDescent="0.3">
      <c r="A203" s="111">
        <v>43435</v>
      </c>
      <c r="B203" s="25"/>
      <c r="C203" s="25"/>
      <c r="D203" s="25"/>
      <c r="E203" s="25"/>
      <c r="F203" s="25"/>
      <c r="G203" s="25"/>
      <c r="H203" s="25"/>
      <c r="I203" s="100"/>
      <c r="J203" s="100"/>
    </row>
    <row r="204" spans="1:10" s="15" customFormat="1" x14ac:dyDescent="0.3">
      <c r="A204" s="111">
        <v>43466</v>
      </c>
      <c r="B204" s="25"/>
      <c r="C204" s="25"/>
      <c r="D204" s="25"/>
      <c r="E204" s="25"/>
      <c r="F204" s="25"/>
      <c r="G204" s="25"/>
      <c r="H204" s="25"/>
      <c r="I204" s="100"/>
      <c r="J204" s="100"/>
    </row>
    <row r="205" spans="1:10" s="15" customFormat="1" x14ac:dyDescent="0.3">
      <c r="A205" s="111">
        <v>43497</v>
      </c>
      <c r="B205" s="25"/>
      <c r="C205" s="25"/>
      <c r="D205" s="25"/>
      <c r="E205" s="25"/>
      <c r="F205" s="25"/>
      <c r="G205" s="25"/>
      <c r="H205" s="25"/>
      <c r="I205" s="100"/>
      <c r="J205" s="100"/>
    </row>
    <row r="206" spans="1:10" s="15" customFormat="1" x14ac:dyDescent="0.3">
      <c r="A206" s="111">
        <v>43525</v>
      </c>
      <c r="B206" s="25"/>
      <c r="C206" s="25"/>
      <c r="D206" s="25"/>
      <c r="E206" s="25"/>
      <c r="F206" s="25"/>
      <c r="G206" s="25"/>
      <c r="H206" s="25"/>
      <c r="I206" s="100"/>
      <c r="J206" s="100"/>
    </row>
    <row r="207" spans="1:10" s="15" customFormat="1" x14ac:dyDescent="0.3">
      <c r="A207" s="115" t="s">
        <v>3</v>
      </c>
      <c r="B207" s="109">
        <f>SUM(B195:B206)</f>
        <v>0</v>
      </c>
      <c r="C207" s="109">
        <f>SUM(C195:C206)</f>
        <v>0</v>
      </c>
      <c r="D207" s="109">
        <f t="shared" ref="D207:J207" si="28">SUM(D195:D206)</f>
        <v>0</v>
      </c>
      <c r="E207" s="109">
        <f t="shared" si="28"/>
        <v>0</v>
      </c>
      <c r="F207" s="109">
        <f t="shared" si="28"/>
        <v>0</v>
      </c>
      <c r="G207" s="109">
        <f t="shared" si="28"/>
        <v>0</v>
      </c>
      <c r="H207" s="109">
        <f t="shared" si="28"/>
        <v>0</v>
      </c>
      <c r="I207" s="109">
        <f t="shared" si="28"/>
        <v>0</v>
      </c>
      <c r="J207" s="109">
        <f t="shared" si="28"/>
        <v>0</v>
      </c>
    </row>
    <row r="208" spans="1:10" s="15" customFormat="1" x14ac:dyDescent="0.3">
      <c r="A208" s="97"/>
      <c r="B208" s="19"/>
      <c r="C208" s="19"/>
      <c r="D208" s="19"/>
      <c r="E208" s="19"/>
      <c r="F208" s="19"/>
      <c r="G208" s="19"/>
      <c r="H208" s="19"/>
      <c r="I208" s="103"/>
      <c r="J208" s="103"/>
    </row>
    <row r="209" spans="1:11" s="15" customFormat="1" x14ac:dyDescent="0.3">
      <c r="A209" s="97"/>
      <c r="B209" s="103"/>
      <c r="C209" s="103"/>
      <c r="D209" s="103"/>
      <c r="E209" s="103"/>
      <c r="F209" s="103"/>
      <c r="G209" s="103"/>
      <c r="H209" s="103"/>
      <c r="I209" s="103"/>
      <c r="J209" s="103"/>
    </row>
    <row r="210" spans="1:11" s="15" customFormat="1" ht="24.75" customHeight="1" x14ac:dyDescent="0.3">
      <c r="A210" s="288" t="s">
        <v>501</v>
      </c>
      <c r="B210" s="288"/>
      <c r="C210" s="288"/>
      <c r="D210" s="288"/>
      <c r="E210" s="288"/>
      <c r="F210" s="288"/>
      <c r="G210" s="288"/>
      <c r="H210" s="288"/>
      <c r="I210" s="22"/>
      <c r="J210" s="22"/>
      <c r="K210" s="22"/>
    </row>
    <row r="211" spans="1:11" s="15" customFormat="1" ht="33" customHeight="1" x14ac:dyDescent="0.3">
      <c r="A211" s="281" t="s">
        <v>40</v>
      </c>
      <c r="B211" s="114" t="s">
        <v>13</v>
      </c>
      <c r="C211" s="114" t="s">
        <v>242</v>
      </c>
      <c r="D211" s="284" t="s">
        <v>15</v>
      </c>
      <c r="E211" s="277" t="s">
        <v>243</v>
      </c>
      <c r="F211" s="278"/>
      <c r="G211" s="278"/>
      <c r="H211" s="279"/>
    </row>
    <row r="212" spans="1:11" s="15" customFormat="1" x14ac:dyDescent="0.3">
      <c r="A212" s="282"/>
      <c r="B212" s="107" t="s">
        <v>88</v>
      </c>
      <c r="C212" s="107" t="s">
        <v>88</v>
      </c>
      <c r="D212" s="285"/>
      <c r="E212" s="107" t="s">
        <v>11</v>
      </c>
      <c r="F212" s="107" t="s">
        <v>12</v>
      </c>
      <c r="G212" s="107" t="s">
        <v>10</v>
      </c>
      <c r="H212" s="107" t="s">
        <v>1</v>
      </c>
    </row>
    <row r="213" spans="1:11" s="15" customFormat="1" x14ac:dyDescent="0.3">
      <c r="A213" s="111">
        <v>43191</v>
      </c>
      <c r="B213" s="25"/>
      <c r="C213" s="25"/>
      <c r="D213" s="109">
        <f t="shared" ref="D213:D215" si="29">B213+C213</f>
        <v>0</v>
      </c>
      <c r="E213" s="25"/>
      <c r="F213" s="25"/>
      <c r="G213" s="25"/>
      <c r="H213" s="25"/>
    </row>
    <row r="214" spans="1:11" s="15" customFormat="1" x14ac:dyDescent="0.3">
      <c r="A214" s="111">
        <v>43221</v>
      </c>
      <c r="B214" s="25"/>
      <c r="C214" s="25"/>
      <c r="D214" s="109">
        <f t="shared" si="29"/>
        <v>0</v>
      </c>
      <c r="E214" s="25"/>
      <c r="F214" s="25"/>
      <c r="G214" s="25"/>
      <c r="H214" s="25"/>
    </row>
    <row r="215" spans="1:11" s="15" customFormat="1" x14ac:dyDescent="0.3">
      <c r="A215" s="111">
        <v>43252</v>
      </c>
      <c r="B215" s="25"/>
      <c r="C215" s="25"/>
      <c r="D215" s="109">
        <f t="shared" si="29"/>
        <v>0</v>
      </c>
      <c r="E215" s="25"/>
      <c r="F215" s="25"/>
      <c r="G215" s="25"/>
      <c r="H215" s="25"/>
    </row>
    <row r="216" spans="1:11" s="15" customFormat="1" x14ac:dyDescent="0.3">
      <c r="A216" s="111">
        <v>43282</v>
      </c>
      <c r="B216" s="25"/>
      <c r="C216" s="25"/>
      <c r="D216" s="109">
        <f>B216+C216</f>
        <v>0</v>
      </c>
      <c r="E216" s="25"/>
      <c r="F216" s="25"/>
      <c r="G216" s="25"/>
      <c r="H216" s="25"/>
    </row>
    <row r="217" spans="1:11" s="15" customFormat="1" x14ac:dyDescent="0.3">
      <c r="A217" s="111">
        <v>43313</v>
      </c>
      <c r="B217" s="25"/>
      <c r="C217" s="25"/>
      <c r="D217" s="109">
        <f t="shared" ref="D217:D224" si="30">B217+C217</f>
        <v>0</v>
      </c>
      <c r="E217" s="25"/>
      <c r="F217" s="25"/>
      <c r="G217" s="25"/>
      <c r="H217" s="25"/>
    </row>
    <row r="218" spans="1:11" s="15" customFormat="1" x14ac:dyDescent="0.3">
      <c r="A218" s="111">
        <v>43344</v>
      </c>
      <c r="B218" s="25"/>
      <c r="C218" s="25"/>
      <c r="D218" s="109">
        <f t="shared" si="30"/>
        <v>0</v>
      </c>
      <c r="E218" s="25"/>
      <c r="F218" s="25"/>
      <c r="G218" s="25"/>
      <c r="H218" s="25"/>
    </row>
    <row r="219" spans="1:11" s="15" customFormat="1" x14ac:dyDescent="0.3">
      <c r="A219" s="111">
        <v>43374</v>
      </c>
      <c r="B219" s="25"/>
      <c r="C219" s="25"/>
      <c r="D219" s="109">
        <f t="shared" si="30"/>
        <v>0</v>
      </c>
      <c r="E219" s="25"/>
      <c r="F219" s="25"/>
      <c r="G219" s="25"/>
      <c r="H219" s="25"/>
    </row>
    <row r="220" spans="1:11" s="15" customFormat="1" x14ac:dyDescent="0.3">
      <c r="A220" s="111">
        <v>43405</v>
      </c>
      <c r="B220" s="25"/>
      <c r="C220" s="25"/>
      <c r="D220" s="109">
        <f t="shared" si="30"/>
        <v>0</v>
      </c>
      <c r="E220" s="25"/>
      <c r="F220" s="25"/>
      <c r="G220" s="25"/>
      <c r="H220" s="25"/>
    </row>
    <row r="221" spans="1:11" s="15" customFormat="1" x14ac:dyDescent="0.3">
      <c r="A221" s="111">
        <v>43435</v>
      </c>
      <c r="B221" s="25"/>
      <c r="C221" s="25"/>
      <c r="D221" s="109">
        <f t="shared" si="30"/>
        <v>0</v>
      </c>
      <c r="E221" s="25"/>
      <c r="F221" s="25"/>
      <c r="G221" s="25"/>
      <c r="H221" s="25"/>
    </row>
    <row r="222" spans="1:11" s="15" customFormat="1" x14ac:dyDescent="0.3">
      <c r="A222" s="111">
        <v>43466</v>
      </c>
      <c r="B222" s="25"/>
      <c r="C222" s="25"/>
      <c r="D222" s="109">
        <f t="shared" si="30"/>
        <v>0</v>
      </c>
      <c r="E222" s="25"/>
      <c r="F222" s="25"/>
      <c r="G222" s="25"/>
      <c r="H222" s="25"/>
    </row>
    <row r="223" spans="1:11" s="15" customFormat="1" x14ac:dyDescent="0.3">
      <c r="A223" s="111">
        <v>43497</v>
      </c>
      <c r="B223" s="25"/>
      <c r="C223" s="25"/>
      <c r="D223" s="109">
        <f t="shared" si="30"/>
        <v>0</v>
      </c>
      <c r="E223" s="25"/>
      <c r="F223" s="25"/>
      <c r="G223" s="25"/>
      <c r="H223" s="25"/>
    </row>
    <row r="224" spans="1:11" s="15" customFormat="1" x14ac:dyDescent="0.3">
      <c r="A224" s="111">
        <v>43525</v>
      </c>
      <c r="B224" s="25"/>
      <c r="C224" s="25"/>
      <c r="D224" s="109">
        <f t="shared" si="30"/>
        <v>0</v>
      </c>
      <c r="E224" s="25"/>
      <c r="F224" s="25"/>
      <c r="G224" s="25"/>
      <c r="H224" s="25"/>
    </row>
    <row r="225" spans="1:27" s="15" customFormat="1" x14ac:dyDescent="0.3">
      <c r="A225" s="115" t="s">
        <v>3</v>
      </c>
      <c r="B225" s="109">
        <f>SUM(B213:B224)</f>
        <v>0</v>
      </c>
      <c r="C225" s="109">
        <f t="shared" ref="C225:H225" si="31">SUM(C213:C224)</f>
        <v>0</v>
      </c>
      <c r="D225" s="109">
        <f t="shared" si="31"/>
        <v>0</v>
      </c>
      <c r="E225" s="109">
        <f t="shared" si="31"/>
        <v>0</v>
      </c>
      <c r="F225" s="109">
        <f t="shared" si="31"/>
        <v>0</v>
      </c>
      <c r="G225" s="109">
        <f t="shared" si="31"/>
        <v>0</v>
      </c>
      <c r="H225" s="109">
        <f t="shared" si="31"/>
        <v>0</v>
      </c>
    </row>
    <row r="226" spans="1:27" s="15" customFormat="1" x14ac:dyDescent="0.3">
      <c r="A226" s="97"/>
      <c r="B226" s="19"/>
      <c r="C226" s="19"/>
      <c r="D226" s="19"/>
      <c r="E226" s="19"/>
      <c r="F226" s="19"/>
      <c r="G226" s="19"/>
      <c r="H226" s="19"/>
    </row>
    <row r="227" spans="1:27" s="15" customFormat="1" x14ac:dyDescent="0.3">
      <c r="A227" s="22"/>
      <c r="B227" s="22"/>
      <c r="C227" s="22"/>
      <c r="D227" s="22"/>
      <c r="E227" s="22"/>
      <c r="F227" s="22"/>
      <c r="G227" s="22"/>
      <c r="H227" s="22"/>
      <c r="I227" s="22"/>
      <c r="J227" s="22"/>
      <c r="K227" s="22"/>
      <c r="R227" s="64"/>
      <c r="S227" s="64"/>
      <c r="T227" s="64"/>
      <c r="U227" s="64"/>
      <c r="V227" s="64"/>
      <c r="W227" s="64"/>
      <c r="X227" s="64"/>
      <c r="Y227" s="64"/>
      <c r="Z227" s="64"/>
      <c r="AA227" s="64"/>
    </row>
    <row r="228" spans="1:27" ht="20.399999999999999" x14ac:dyDescent="0.3">
      <c r="A228" s="280" t="s">
        <v>318</v>
      </c>
      <c r="B228" s="280"/>
      <c r="C228" s="280"/>
      <c r="D228" s="280"/>
      <c r="E228" s="280"/>
      <c r="F228" s="280"/>
      <c r="G228" s="280"/>
      <c r="H228" s="20"/>
      <c r="I228" s="20"/>
      <c r="J228" s="20"/>
      <c r="K228" s="20"/>
      <c r="L228" s="15"/>
      <c r="M228" s="15"/>
      <c r="N228" s="15"/>
    </row>
    <row r="229" spans="1:27" x14ac:dyDescent="0.3">
      <c r="A229" s="293" t="s">
        <v>6</v>
      </c>
      <c r="B229" s="293" t="s">
        <v>88</v>
      </c>
      <c r="C229" s="293"/>
      <c r="D229" s="293" t="s">
        <v>11</v>
      </c>
      <c r="E229" s="293" t="s">
        <v>12</v>
      </c>
      <c r="F229" s="293" t="s">
        <v>10</v>
      </c>
      <c r="G229" s="293" t="s">
        <v>1</v>
      </c>
      <c r="L229" s="15"/>
      <c r="M229" s="15"/>
      <c r="N229" s="15"/>
    </row>
    <row r="230" spans="1:27" x14ac:dyDescent="0.3">
      <c r="A230" s="293"/>
      <c r="B230" s="113" t="s">
        <v>314</v>
      </c>
      <c r="C230" s="113" t="s">
        <v>315</v>
      </c>
      <c r="D230" s="293"/>
      <c r="E230" s="293"/>
      <c r="F230" s="293"/>
      <c r="G230" s="293"/>
    </row>
    <row r="231" spans="1:27" x14ac:dyDescent="0.3">
      <c r="A231" s="118">
        <v>1E-3</v>
      </c>
      <c r="B231" s="99"/>
      <c r="C231" s="99"/>
      <c r="D231" s="99"/>
      <c r="E231" s="99"/>
      <c r="F231" s="99"/>
      <c r="G231" s="99"/>
    </row>
    <row r="232" spans="1:27" x14ac:dyDescent="0.3">
      <c r="A232" s="118">
        <v>2.5000000000000001E-3</v>
      </c>
      <c r="B232" s="99"/>
      <c r="C232" s="99"/>
      <c r="D232" s="99"/>
      <c r="E232" s="99"/>
      <c r="F232" s="99"/>
      <c r="G232" s="99"/>
    </row>
    <row r="233" spans="1:27" x14ac:dyDescent="0.3">
      <c r="A233" s="119">
        <v>0.03</v>
      </c>
      <c r="B233" s="99"/>
      <c r="C233" s="99"/>
      <c r="D233" s="99"/>
      <c r="E233" s="99"/>
      <c r="F233" s="99"/>
      <c r="G233" s="99"/>
    </row>
    <row r="234" spans="1:27" x14ac:dyDescent="0.3">
      <c r="A234" s="119">
        <v>0.05</v>
      </c>
      <c r="B234" s="99"/>
      <c r="C234" s="99"/>
      <c r="D234" s="99"/>
      <c r="E234" s="99"/>
      <c r="F234" s="99"/>
      <c r="G234" s="99"/>
    </row>
    <row r="235" spans="1:27" x14ac:dyDescent="0.3">
      <c r="A235" s="119">
        <v>0.12</v>
      </c>
      <c r="B235" s="99"/>
      <c r="C235" s="99"/>
      <c r="D235" s="99"/>
      <c r="E235" s="99"/>
      <c r="F235" s="99"/>
      <c r="G235" s="99"/>
    </row>
    <row r="236" spans="1:27" x14ac:dyDescent="0.3">
      <c r="A236" s="119">
        <v>0.18</v>
      </c>
      <c r="B236" s="99"/>
      <c r="C236" s="99"/>
      <c r="D236" s="99"/>
      <c r="E236" s="99"/>
      <c r="F236" s="99"/>
      <c r="G236" s="99"/>
    </row>
    <row r="237" spans="1:27" x14ac:dyDescent="0.3">
      <c r="A237" s="119">
        <v>0.28000000000000003</v>
      </c>
      <c r="B237" s="99"/>
      <c r="C237" s="99"/>
      <c r="D237" s="99"/>
      <c r="E237" s="99"/>
      <c r="F237" s="99"/>
      <c r="G237" s="99"/>
    </row>
    <row r="238" spans="1:27" x14ac:dyDescent="0.3">
      <c r="A238" s="120" t="s">
        <v>187</v>
      </c>
      <c r="B238" s="99"/>
      <c r="C238" s="99"/>
      <c r="D238" s="99"/>
      <c r="E238" s="99"/>
      <c r="F238" s="99"/>
      <c r="G238" s="99"/>
    </row>
    <row r="239" spans="1:27" x14ac:dyDescent="0.3">
      <c r="A239" s="120" t="s">
        <v>316</v>
      </c>
      <c r="B239" s="99"/>
      <c r="C239" s="99"/>
      <c r="D239" s="99"/>
      <c r="E239" s="99"/>
      <c r="F239" s="99"/>
      <c r="G239" s="99"/>
    </row>
    <row r="240" spans="1:27" x14ac:dyDescent="0.3">
      <c r="A240" s="120" t="s">
        <v>189</v>
      </c>
      <c r="B240" s="99"/>
      <c r="C240" s="99"/>
      <c r="D240" s="99"/>
      <c r="E240" s="99"/>
      <c r="F240" s="99"/>
      <c r="G240" s="99"/>
    </row>
    <row r="241" spans="1:7" x14ac:dyDescent="0.3">
      <c r="A241" s="120" t="s">
        <v>317</v>
      </c>
      <c r="B241" s="99"/>
      <c r="C241" s="99"/>
      <c r="D241" s="99"/>
      <c r="E241" s="99"/>
      <c r="F241" s="99"/>
      <c r="G241" s="99"/>
    </row>
    <row r="242" spans="1:7" x14ac:dyDescent="0.3">
      <c r="A242" s="121" t="s">
        <v>3</v>
      </c>
      <c r="B242" s="122">
        <f>SUM(B231:B241)</f>
        <v>0</v>
      </c>
      <c r="C242" s="122">
        <f t="shared" ref="C242:G242" si="32">SUM(C231:C241)</f>
        <v>0</v>
      </c>
      <c r="D242" s="122">
        <f t="shared" si="32"/>
        <v>0</v>
      </c>
      <c r="E242" s="122">
        <f t="shared" si="32"/>
        <v>0</v>
      </c>
      <c r="F242" s="122">
        <f t="shared" si="32"/>
        <v>0</v>
      </c>
      <c r="G242" s="122">
        <f t="shared" si="32"/>
        <v>0</v>
      </c>
    </row>
    <row r="243" spans="1:7" x14ac:dyDescent="0.3">
      <c r="A243" s="95"/>
      <c r="B243" s="98"/>
      <c r="C243" s="98"/>
      <c r="D243" s="98"/>
      <c r="E243" s="98"/>
      <c r="F243" s="98"/>
      <c r="G243" s="98"/>
    </row>
    <row r="245" spans="1:7" ht="20.399999999999999" x14ac:dyDescent="0.3">
      <c r="A245" s="280" t="s">
        <v>469</v>
      </c>
      <c r="B245" s="280"/>
      <c r="C245" s="280"/>
      <c r="D245" s="280"/>
      <c r="E245" s="280"/>
      <c r="F245" s="280"/>
      <c r="G245" s="280"/>
    </row>
    <row r="246" spans="1:7" x14ac:dyDescent="0.3">
      <c r="A246" s="293" t="s">
        <v>6</v>
      </c>
      <c r="B246" s="293" t="s">
        <v>88</v>
      </c>
      <c r="C246" s="293"/>
      <c r="D246" s="293" t="s">
        <v>11</v>
      </c>
      <c r="E246" s="293" t="s">
        <v>12</v>
      </c>
      <c r="F246" s="293" t="s">
        <v>10</v>
      </c>
      <c r="G246" s="293" t="s">
        <v>1</v>
      </c>
    </row>
    <row r="247" spans="1:7" x14ac:dyDescent="0.3">
      <c r="A247" s="293"/>
      <c r="B247" s="113" t="s">
        <v>314</v>
      </c>
      <c r="C247" s="113" t="s">
        <v>315</v>
      </c>
      <c r="D247" s="293"/>
      <c r="E247" s="293"/>
      <c r="F247" s="293"/>
      <c r="G247" s="293"/>
    </row>
    <row r="248" spans="1:7" x14ac:dyDescent="0.3">
      <c r="A248" s="119">
        <v>0.05</v>
      </c>
      <c r="B248" s="24"/>
      <c r="C248" s="24"/>
      <c r="D248" s="24"/>
      <c r="E248" s="24"/>
      <c r="F248" s="24"/>
      <c r="G248" s="24"/>
    </row>
    <row r="249" spans="1:7" x14ac:dyDescent="0.3">
      <c r="A249" s="119">
        <v>0.12</v>
      </c>
      <c r="B249" s="24"/>
      <c r="C249" s="24"/>
      <c r="D249" s="24"/>
      <c r="E249" s="24"/>
      <c r="F249" s="24"/>
      <c r="G249" s="24"/>
    </row>
    <row r="250" spans="1:7" x14ac:dyDescent="0.3">
      <c r="A250" s="119">
        <v>0.18</v>
      </c>
      <c r="B250" s="24"/>
      <c r="C250" s="24"/>
      <c r="D250" s="24"/>
      <c r="E250" s="24"/>
      <c r="F250" s="24"/>
      <c r="G250" s="24"/>
    </row>
    <row r="251" spans="1:7" x14ac:dyDescent="0.3">
      <c r="A251" s="119">
        <v>0.28000000000000003</v>
      </c>
      <c r="B251" s="24"/>
      <c r="C251" s="24"/>
      <c r="D251" s="24"/>
      <c r="E251" s="24"/>
      <c r="F251" s="24"/>
      <c r="G251" s="24"/>
    </row>
    <row r="252" spans="1:7" x14ac:dyDescent="0.3">
      <c r="A252" s="120" t="s">
        <v>187</v>
      </c>
      <c r="B252" s="24"/>
      <c r="C252" s="24"/>
      <c r="D252" s="24"/>
      <c r="E252" s="24"/>
      <c r="F252" s="24"/>
      <c r="G252" s="24"/>
    </row>
    <row r="253" spans="1:7" x14ac:dyDescent="0.3">
      <c r="A253" s="123" t="s">
        <v>3</v>
      </c>
      <c r="B253" s="122">
        <f>SUM(B248:B252)</f>
        <v>0</v>
      </c>
      <c r="C253" s="122">
        <f t="shared" ref="C253:G253" si="33">SUM(C248:C252)</f>
        <v>0</v>
      </c>
      <c r="D253" s="122">
        <f t="shared" si="33"/>
        <v>0</v>
      </c>
      <c r="E253" s="122">
        <f t="shared" si="33"/>
        <v>0</v>
      </c>
      <c r="F253" s="122">
        <f t="shared" si="33"/>
        <v>0</v>
      </c>
      <c r="G253" s="122">
        <f t="shared" si="33"/>
        <v>0</v>
      </c>
    </row>
    <row r="257" spans="1:6" ht="20.25" customHeight="1" x14ac:dyDescent="0.3">
      <c r="A257" s="307" t="s">
        <v>473</v>
      </c>
      <c r="B257" s="308"/>
      <c r="C257" s="308"/>
      <c r="D257" s="308"/>
      <c r="E257" s="308"/>
      <c r="F257" s="309"/>
    </row>
    <row r="258" spans="1:6" x14ac:dyDescent="0.3">
      <c r="A258" s="281" t="s">
        <v>40</v>
      </c>
      <c r="B258" s="284" t="s">
        <v>384</v>
      </c>
      <c r="C258" s="277" t="s">
        <v>243</v>
      </c>
      <c r="D258" s="278"/>
      <c r="E258" s="278"/>
      <c r="F258" s="279"/>
    </row>
    <row r="259" spans="1:6" x14ac:dyDescent="0.3">
      <c r="A259" s="282"/>
      <c r="B259" s="285"/>
      <c r="C259" s="107" t="s">
        <v>10</v>
      </c>
      <c r="D259" s="107" t="s">
        <v>11</v>
      </c>
      <c r="E259" s="107" t="s">
        <v>12</v>
      </c>
      <c r="F259" s="107" t="s">
        <v>1</v>
      </c>
    </row>
    <row r="260" spans="1:6" x14ac:dyDescent="0.3">
      <c r="A260" s="111">
        <v>43191</v>
      </c>
      <c r="B260" s="109">
        <f>H16+F33-F51+D87+D105+D123-D141+D159+B195+E195+H195+D195+G195+J195-C195-F195-I195+F177+B69+D69</f>
        <v>0</v>
      </c>
      <c r="C260" s="109">
        <f t="shared" ref="C260:F260" si="34">I16+G33-G51+E87+E105+E123-E141+E159+C195+F195+I195+E195+H195+K195-D195-G195-J195+G177+C69+E69</f>
        <v>0</v>
      </c>
      <c r="D260" s="109">
        <f t="shared" si="34"/>
        <v>0</v>
      </c>
      <c r="E260" s="109">
        <f t="shared" si="34"/>
        <v>0</v>
      </c>
      <c r="F260" s="109">
        <f t="shared" si="34"/>
        <v>0</v>
      </c>
    </row>
    <row r="261" spans="1:6" x14ac:dyDescent="0.3">
      <c r="A261" s="111">
        <v>43221</v>
      </c>
      <c r="B261" s="109">
        <f t="shared" ref="B261:B271" si="35">H17+F34-F52+D88+D106+D124-D142+D160+B196+E196+H196+D196+G196+J196-C196-F196-I196+F178+B70+D70</f>
        <v>0</v>
      </c>
      <c r="C261" s="109">
        <f t="shared" ref="C261:C271" si="36">I17+G34-G52+E88+E106+E124-E142+E160+C196+F196+I196+E196+H196+K196-D196-G196-J196+G178+C70+E70</f>
        <v>0</v>
      </c>
      <c r="D261" s="109">
        <f t="shared" ref="D261:D271" si="37">J17+H34-H52+F88+F106+F124-F142+F160+D196+G196+J196+F196+I196+L196-E196-H196-K196+H178+D70+F70</f>
        <v>0</v>
      </c>
      <c r="E261" s="109">
        <f t="shared" ref="E261:E271" si="38">K17+I34-I52+G88+G106+G124-G142+G160+E196+H196+K196+G196+J196+M196-F196-I196-L196+I178+E70+G70</f>
        <v>0</v>
      </c>
      <c r="F261" s="109">
        <f t="shared" ref="F261:F271" si="39">L17+J34-J52+H88+H106+H124-H142+H160+F196+I196+L196+H196+K196+N196-G196-J196-M196+J178+F70+H70</f>
        <v>0</v>
      </c>
    </row>
    <row r="262" spans="1:6" x14ac:dyDescent="0.3">
      <c r="A262" s="111">
        <v>43252</v>
      </c>
      <c r="B262" s="109">
        <f t="shared" si="35"/>
        <v>0</v>
      </c>
      <c r="C262" s="109">
        <f t="shared" si="36"/>
        <v>0</v>
      </c>
      <c r="D262" s="109">
        <f t="shared" si="37"/>
        <v>0</v>
      </c>
      <c r="E262" s="109">
        <f t="shared" si="38"/>
        <v>0</v>
      </c>
      <c r="F262" s="109">
        <f t="shared" si="39"/>
        <v>0</v>
      </c>
    </row>
    <row r="263" spans="1:6" x14ac:dyDescent="0.3">
      <c r="A263" s="111">
        <v>43282</v>
      </c>
      <c r="B263" s="109">
        <f t="shared" si="35"/>
        <v>0</v>
      </c>
      <c r="C263" s="109">
        <f t="shared" si="36"/>
        <v>0</v>
      </c>
      <c r="D263" s="109">
        <f t="shared" si="37"/>
        <v>0</v>
      </c>
      <c r="E263" s="109">
        <f t="shared" si="38"/>
        <v>0</v>
      </c>
      <c r="F263" s="109">
        <f t="shared" si="39"/>
        <v>0</v>
      </c>
    </row>
    <row r="264" spans="1:6" x14ac:dyDescent="0.3">
      <c r="A264" s="111">
        <v>43313</v>
      </c>
      <c r="B264" s="109">
        <f t="shared" si="35"/>
        <v>0</v>
      </c>
      <c r="C264" s="109">
        <f t="shared" si="36"/>
        <v>0</v>
      </c>
      <c r="D264" s="109">
        <f t="shared" si="37"/>
        <v>0</v>
      </c>
      <c r="E264" s="109">
        <f t="shared" si="38"/>
        <v>0</v>
      </c>
      <c r="F264" s="109">
        <f t="shared" si="39"/>
        <v>0</v>
      </c>
    </row>
    <row r="265" spans="1:6" x14ac:dyDescent="0.3">
      <c r="A265" s="111">
        <v>43344</v>
      </c>
      <c r="B265" s="109">
        <f t="shared" si="35"/>
        <v>0</v>
      </c>
      <c r="C265" s="109">
        <f t="shared" si="36"/>
        <v>0</v>
      </c>
      <c r="D265" s="109">
        <f t="shared" si="37"/>
        <v>0</v>
      </c>
      <c r="E265" s="109">
        <f t="shared" si="38"/>
        <v>0</v>
      </c>
      <c r="F265" s="109">
        <f t="shared" si="39"/>
        <v>0</v>
      </c>
    </row>
    <row r="266" spans="1:6" x14ac:dyDescent="0.3">
      <c r="A266" s="111">
        <v>43374</v>
      </c>
      <c r="B266" s="109">
        <f t="shared" si="35"/>
        <v>0</v>
      </c>
      <c r="C266" s="109">
        <f t="shared" si="36"/>
        <v>0</v>
      </c>
      <c r="D266" s="109">
        <f t="shared" si="37"/>
        <v>0</v>
      </c>
      <c r="E266" s="109">
        <f t="shared" si="38"/>
        <v>0</v>
      </c>
      <c r="F266" s="109">
        <f t="shared" si="39"/>
        <v>0</v>
      </c>
    </row>
    <row r="267" spans="1:6" x14ac:dyDescent="0.3">
      <c r="A267" s="111">
        <v>43405</v>
      </c>
      <c r="B267" s="109">
        <f t="shared" si="35"/>
        <v>0</v>
      </c>
      <c r="C267" s="109">
        <f t="shared" si="36"/>
        <v>0</v>
      </c>
      <c r="D267" s="109">
        <f t="shared" si="37"/>
        <v>0</v>
      </c>
      <c r="E267" s="109">
        <f t="shared" si="38"/>
        <v>0</v>
      </c>
      <c r="F267" s="109">
        <f t="shared" si="39"/>
        <v>0</v>
      </c>
    </row>
    <row r="268" spans="1:6" x14ac:dyDescent="0.3">
      <c r="A268" s="111">
        <v>43435</v>
      </c>
      <c r="B268" s="109">
        <f t="shared" si="35"/>
        <v>0</v>
      </c>
      <c r="C268" s="109">
        <f t="shared" si="36"/>
        <v>0</v>
      </c>
      <c r="D268" s="109">
        <f t="shared" si="37"/>
        <v>0</v>
      </c>
      <c r="E268" s="109">
        <f t="shared" si="38"/>
        <v>0</v>
      </c>
      <c r="F268" s="109">
        <f t="shared" si="39"/>
        <v>0</v>
      </c>
    </row>
    <row r="269" spans="1:6" x14ac:dyDescent="0.3">
      <c r="A269" s="111">
        <v>43466</v>
      </c>
      <c r="B269" s="109">
        <f t="shared" si="35"/>
        <v>0</v>
      </c>
      <c r="C269" s="109">
        <f t="shared" si="36"/>
        <v>0</v>
      </c>
      <c r="D269" s="109">
        <f t="shared" si="37"/>
        <v>0</v>
      </c>
      <c r="E269" s="109">
        <f t="shared" si="38"/>
        <v>0</v>
      </c>
      <c r="F269" s="109">
        <f t="shared" si="39"/>
        <v>0</v>
      </c>
    </row>
    <row r="270" spans="1:6" x14ac:dyDescent="0.3">
      <c r="A270" s="111">
        <v>43497</v>
      </c>
      <c r="B270" s="109">
        <f t="shared" si="35"/>
        <v>0</v>
      </c>
      <c r="C270" s="109">
        <f t="shared" si="36"/>
        <v>0</v>
      </c>
      <c r="D270" s="109">
        <f t="shared" si="37"/>
        <v>0</v>
      </c>
      <c r="E270" s="109">
        <f t="shared" si="38"/>
        <v>0</v>
      </c>
      <c r="F270" s="109">
        <f t="shared" si="39"/>
        <v>0</v>
      </c>
    </row>
    <row r="271" spans="1:6" x14ac:dyDescent="0.3">
      <c r="A271" s="111">
        <v>43525</v>
      </c>
      <c r="B271" s="109">
        <f t="shared" si="35"/>
        <v>0</v>
      </c>
      <c r="C271" s="109">
        <f t="shared" si="36"/>
        <v>0</v>
      </c>
      <c r="D271" s="109">
        <f t="shared" si="37"/>
        <v>0</v>
      </c>
      <c r="E271" s="109">
        <f t="shared" si="38"/>
        <v>0</v>
      </c>
      <c r="F271" s="109">
        <f t="shared" si="39"/>
        <v>0</v>
      </c>
    </row>
    <row r="272" spans="1:6" x14ac:dyDescent="0.3">
      <c r="A272" s="115" t="s">
        <v>3</v>
      </c>
      <c r="B272" s="109">
        <f>SUM(B260:B271)</f>
        <v>0</v>
      </c>
      <c r="C272" s="109">
        <f t="shared" ref="C272:F272" si="40">SUM(C260:C271)</f>
        <v>0</v>
      </c>
      <c r="D272" s="109">
        <f t="shared" si="40"/>
        <v>0</v>
      </c>
      <c r="E272" s="109">
        <f t="shared" si="40"/>
        <v>0</v>
      </c>
      <c r="F272" s="109">
        <f t="shared" si="40"/>
        <v>0</v>
      </c>
    </row>
  </sheetData>
  <sheetProtection password="E1E1" sheet="1" objects="1" scenarios="1"/>
  <mergeCells count="102">
    <mergeCell ref="A258:A259"/>
    <mergeCell ref="B258:B259"/>
    <mergeCell ref="C258:F258"/>
    <mergeCell ref="A257:F257"/>
    <mergeCell ref="G246:G247"/>
    <mergeCell ref="A246:A247"/>
    <mergeCell ref="B246:C246"/>
    <mergeCell ref="D246:D247"/>
    <mergeCell ref="E246:E247"/>
    <mergeCell ref="F246:F247"/>
    <mergeCell ref="L120:P120"/>
    <mergeCell ref="Q120:U120"/>
    <mergeCell ref="B229:C229"/>
    <mergeCell ref="A229:A230"/>
    <mergeCell ref="D229:D230"/>
    <mergeCell ref="E229:E230"/>
    <mergeCell ref="F229:F230"/>
    <mergeCell ref="G229:G230"/>
    <mergeCell ref="B175:C175"/>
    <mergeCell ref="D175:E175"/>
    <mergeCell ref="G175:J175"/>
    <mergeCell ref="F175:F176"/>
    <mergeCell ref="A175:A176"/>
    <mergeCell ref="A156:H156"/>
    <mergeCell ref="A157:A158"/>
    <mergeCell ref="B157:C157"/>
    <mergeCell ref="A192:J192"/>
    <mergeCell ref="N184:Q187"/>
    <mergeCell ref="M177:M183"/>
    <mergeCell ref="L177:L183"/>
    <mergeCell ref="L184:L187"/>
    <mergeCell ref="M184:M187"/>
    <mergeCell ref="J129:J130"/>
    <mergeCell ref="N177:Q183"/>
    <mergeCell ref="D103:D104"/>
    <mergeCell ref="E103:H103"/>
    <mergeCell ref="A120:H120"/>
    <mergeCell ref="A121:A122"/>
    <mergeCell ref="B121:C121"/>
    <mergeCell ref="A228:G228"/>
    <mergeCell ref="A14:A15"/>
    <mergeCell ref="A13:L13"/>
    <mergeCell ref="B31:C31"/>
    <mergeCell ref="D31:E31"/>
    <mergeCell ref="G31:J31"/>
    <mergeCell ref="F31:F32"/>
    <mergeCell ref="A31:A32"/>
    <mergeCell ref="A49:A50"/>
    <mergeCell ref="B49:C49"/>
    <mergeCell ref="D49:E49"/>
    <mergeCell ref="F49:F50"/>
    <mergeCell ref="B14:D14"/>
    <mergeCell ref="E14:G14"/>
    <mergeCell ref="I14:L14"/>
    <mergeCell ref="H14:H15"/>
    <mergeCell ref="B139:C139"/>
    <mergeCell ref="D139:D140"/>
    <mergeCell ref="E139:H139"/>
    <mergeCell ref="A245:G245"/>
    <mergeCell ref="A211:A212"/>
    <mergeCell ref="E211:H211"/>
    <mergeCell ref="D211:D212"/>
    <mergeCell ref="A210:H210"/>
    <mergeCell ref="A193:A194"/>
    <mergeCell ref="B193:D193"/>
    <mergeCell ref="E193:G193"/>
    <mergeCell ref="H193:J193"/>
    <mergeCell ref="C3:G9"/>
    <mergeCell ref="J121:P121"/>
    <mergeCell ref="G49:J49"/>
    <mergeCell ref="A67:A68"/>
    <mergeCell ref="B67:C67"/>
    <mergeCell ref="D67:E67"/>
    <mergeCell ref="F67:F68"/>
    <mergeCell ref="G67:J67"/>
    <mergeCell ref="B85:C85"/>
    <mergeCell ref="D85:D86"/>
    <mergeCell ref="A85:A86"/>
    <mergeCell ref="A84:H84"/>
    <mergeCell ref="E85:H85"/>
    <mergeCell ref="D121:D122"/>
    <mergeCell ref="E121:H121"/>
    <mergeCell ref="K67:N67"/>
    <mergeCell ref="A30:N30"/>
    <mergeCell ref="K31:N31"/>
    <mergeCell ref="A48:N48"/>
    <mergeCell ref="K49:N49"/>
    <mergeCell ref="A66:N66"/>
    <mergeCell ref="A102:H102"/>
    <mergeCell ref="A103:A104"/>
    <mergeCell ref="B103:C103"/>
    <mergeCell ref="N176:Q176"/>
    <mergeCell ref="K122:P122"/>
    <mergeCell ref="K126:P126"/>
    <mergeCell ref="K127:P127"/>
    <mergeCell ref="K128:P128"/>
    <mergeCell ref="K129:P130"/>
    <mergeCell ref="A174:J174"/>
    <mergeCell ref="D157:D158"/>
    <mergeCell ref="E157:H157"/>
    <mergeCell ref="A138:H138"/>
    <mergeCell ref="A139:A140"/>
  </mergeCells>
  <hyperlinks>
    <hyperlink ref="K129" r:id="rId1" display="https://taxguru.in/custom-duty/effective-rates-of-customs-duty-and-igst-for-goods-imported-into-india.html" xr:uid="{00000000-0004-0000-0200-000000000000}"/>
  </hyperlinks>
  <pageMargins left="0.7" right="0.7" top="0.75" bottom="0.75" header="0.3" footer="0.3"/>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A281"/>
  <sheetViews>
    <sheetView topLeftCell="A228" zoomScale="90" zoomScaleNormal="90" workbookViewId="0">
      <selection activeCell="B229" sqref="B229"/>
    </sheetView>
  </sheetViews>
  <sheetFormatPr defaultColWidth="9.109375" defaultRowHeight="15.6" x14ac:dyDescent="0.3"/>
  <cols>
    <col min="1" max="1" width="13.109375" style="64" customWidth="1"/>
    <col min="2" max="2" width="20.109375" style="64" customWidth="1"/>
    <col min="3" max="3" width="19.109375" style="64" customWidth="1"/>
    <col min="4" max="4" width="18.5546875" style="64" customWidth="1"/>
    <col min="5" max="5" width="19" style="64" customWidth="1"/>
    <col min="6" max="6" width="19.44140625" style="64" customWidth="1"/>
    <col min="7" max="7" width="20" style="64" customWidth="1"/>
    <col min="8" max="8" width="18.6640625" style="64" customWidth="1"/>
    <col min="9" max="9" width="19" style="64" customWidth="1"/>
    <col min="10" max="10" width="19.33203125" style="64" customWidth="1"/>
    <col min="11" max="11" width="19" style="64" customWidth="1"/>
    <col min="12" max="12" width="18" style="64" customWidth="1"/>
    <col min="13" max="13" width="17.109375" style="64" customWidth="1"/>
    <col min="14" max="14" width="16.44140625" style="64" customWidth="1"/>
    <col min="15" max="15" width="15.44140625" style="64" customWidth="1"/>
    <col min="16" max="16384" width="9.109375" style="64"/>
  </cols>
  <sheetData>
    <row r="2" spans="1:13" ht="18" x14ac:dyDescent="0.35">
      <c r="C2" s="221" t="s">
        <v>454</v>
      </c>
      <c r="D2" s="222"/>
      <c r="E2" s="222"/>
      <c r="F2" s="222"/>
      <c r="G2" s="222"/>
    </row>
    <row r="3" spans="1:13" ht="15.75" customHeight="1" x14ac:dyDescent="0.3">
      <c r="C3" s="239" t="s">
        <v>471</v>
      </c>
      <c r="D3" s="239"/>
      <c r="E3" s="239"/>
      <c r="F3" s="239"/>
      <c r="G3" s="239"/>
    </row>
    <row r="4" spans="1:13" ht="15.75" customHeight="1" x14ac:dyDescent="0.3">
      <c r="C4" s="239"/>
      <c r="D4" s="239"/>
      <c r="E4" s="239"/>
      <c r="F4" s="239"/>
      <c r="G4" s="239"/>
    </row>
    <row r="5" spans="1:13" ht="15.75" customHeight="1" x14ac:dyDescent="0.3">
      <c r="C5" s="239"/>
      <c r="D5" s="239"/>
      <c r="E5" s="239"/>
      <c r="F5" s="239"/>
      <c r="G5" s="239"/>
    </row>
    <row r="6" spans="1:13" ht="15.75" customHeight="1" x14ac:dyDescent="0.3">
      <c r="C6" s="239"/>
      <c r="D6" s="239"/>
      <c r="E6" s="239"/>
      <c r="F6" s="239"/>
      <c r="G6" s="239"/>
    </row>
    <row r="7" spans="1:13" ht="15.75" customHeight="1" x14ac:dyDescent="0.3">
      <c r="C7" s="239"/>
      <c r="D7" s="239"/>
      <c r="E7" s="239"/>
      <c r="F7" s="239"/>
      <c r="G7" s="239"/>
    </row>
    <row r="8" spans="1:13" ht="15.75" customHeight="1" x14ac:dyDescent="0.3">
      <c r="C8" s="239"/>
      <c r="D8" s="239"/>
      <c r="E8" s="239"/>
      <c r="F8" s="239"/>
      <c r="G8" s="239"/>
    </row>
    <row r="9" spans="1:13" ht="15.75" customHeight="1" x14ac:dyDescent="0.3">
      <c r="C9" s="239"/>
      <c r="D9" s="239"/>
      <c r="E9" s="239"/>
      <c r="F9" s="239"/>
      <c r="G9" s="239"/>
    </row>
    <row r="12" spans="1:13" s="98" customFormat="1" ht="20.399999999999999" x14ac:dyDescent="0.3">
      <c r="A12" s="313" t="s">
        <v>386</v>
      </c>
      <c r="B12" s="313"/>
      <c r="C12" s="313"/>
      <c r="D12" s="313"/>
      <c r="E12" s="313"/>
      <c r="F12" s="313"/>
      <c r="G12" s="313"/>
      <c r="H12" s="313"/>
      <c r="I12" s="313"/>
      <c r="J12" s="313"/>
      <c r="K12" s="313"/>
      <c r="L12" s="96"/>
      <c r="M12" s="96"/>
    </row>
    <row r="13" spans="1:13" s="98" customFormat="1" x14ac:dyDescent="0.3">
      <c r="A13" s="96"/>
      <c r="B13" s="96"/>
      <c r="C13" s="97"/>
      <c r="D13" s="97"/>
      <c r="E13" s="97"/>
      <c r="F13" s="96"/>
      <c r="G13" s="96"/>
      <c r="H13" s="96"/>
      <c r="I13" s="96"/>
      <c r="J13" s="96"/>
      <c r="K13" s="96"/>
      <c r="L13" s="96"/>
      <c r="M13" s="96"/>
    </row>
    <row r="14" spans="1:13" ht="20.399999999999999" x14ac:dyDescent="0.35">
      <c r="A14" s="310" t="s">
        <v>33</v>
      </c>
      <c r="B14" s="311"/>
      <c r="C14" s="311"/>
      <c r="D14" s="311"/>
      <c r="E14" s="311"/>
      <c r="F14" s="311"/>
      <c r="G14" s="311"/>
      <c r="H14" s="311"/>
      <c r="I14" s="311"/>
      <c r="J14" s="311"/>
      <c r="K14" s="312"/>
    </row>
    <row r="15" spans="1:13" ht="15.75" customHeight="1" x14ac:dyDescent="0.3">
      <c r="A15" s="281" t="s">
        <v>40</v>
      </c>
      <c r="B15" s="284" t="s">
        <v>355</v>
      </c>
      <c r="C15" s="277" t="s">
        <v>353</v>
      </c>
      <c r="D15" s="278"/>
      <c r="E15" s="278"/>
      <c r="F15" s="279"/>
      <c r="G15" s="284" t="s">
        <v>356</v>
      </c>
      <c r="H15" s="277" t="s">
        <v>354</v>
      </c>
      <c r="I15" s="278"/>
      <c r="J15" s="278"/>
      <c r="K15" s="279"/>
    </row>
    <row r="16" spans="1:13" s="14" customFormat="1" ht="33.75" customHeight="1" x14ac:dyDescent="0.3">
      <c r="A16" s="282"/>
      <c r="B16" s="285"/>
      <c r="C16" s="107" t="s">
        <v>11</v>
      </c>
      <c r="D16" s="107" t="s">
        <v>12</v>
      </c>
      <c r="E16" s="107" t="s">
        <v>10</v>
      </c>
      <c r="F16" s="107" t="s">
        <v>1</v>
      </c>
      <c r="G16" s="285"/>
      <c r="H16" s="107" t="s">
        <v>11</v>
      </c>
      <c r="I16" s="107" t="s">
        <v>12</v>
      </c>
      <c r="J16" s="107" t="s">
        <v>10</v>
      </c>
      <c r="K16" s="107" t="s">
        <v>1</v>
      </c>
    </row>
    <row r="17" spans="1:24" s="14" customFormat="1" ht="18" customHeight="1" x14ac:dyDescent="0.3">
      <c r="A17" s="111">
        <v>43191</v>
      </c>
      <c r="B17" s="25"/>
      <c r="C17" s="25"/>
      <c r="D17" s="25"/>
      <c r="E17" s="25"/>
      <c r="F17" s="25"/>
      <c r="G17" s="25"/>
      <c r="H17" s="25"/>
      <c r="I17" s="25"/>
      <c r="J17" s="25"/>
      <c r="K17" s="25"/>
    </row>
    <row r="18" spans="1:24" s="14" customFormat="1" ht="16.5" customHeight="1" x14ac:dyDescent="0.3">
      <c r="A18" s="111">
        <v>43221</v>
      </c>
      <c r="B18" s="25"/>
      <c r="C18" s="25"/>
      <c r="D18" s="25"/>
      <c r="E18" s="25"/>
      <c r="F18" s="25"/>
      <c r="G18" s="25"/>
      <c r="H18" s="25"/>
      <c r="I18" s="25"/>
      <c r="J18" s="25"/>
      <c r="K18" s="25"/>
    </row>
    <row r="19" spans="1:24" s="14" customFormat="1" ht="15.75" customHeight="1" x14ac:dyDescent="0.3">
      <c r="A19" s="111">
        <v>43252</v>
      </c>
      <c r="B19" s="25"/>
      <c r="C19" s="25"/>
      <c r="D19" s="25"/>
      <c r="E19" s="25"/>
      <c r="F19" s="25"/>
      <c r="G19" s="25"/>
      <c r="H19" s="25"/>
      <c r="I19" s="25"/>
      <c r="J19" s="25"/>
      <c r="K19" s="25"/>
    </row>
    <row r="20" spans="1:24" x14ac:dyDescent="0.3">
      <c r="A20" s="111">
        <v>43282</v>
      </c>
      <c r="B20" s="25"/>
      <c r="C20" s="25"/>
      <c r="D20" s="25"/>
      <c r="E20" s="25"/>
      <c r="F20" s="25"/>
      <c r="G20" s="25"/>
      <c r="H20" s="25"/>
      <c r="I20" s="25"/>
      <c r="J20" s="25"/>
      <c r="K20" s="25"/>
    </row>
    <row r="21" spans="1:24" x14ac:dyDescent="0.3">
      <c r="A21" s="111">
        <v>43313</v>
      </c>
      <c r="B21" s="100"/>
      <c r="C21" s="25"/>
      <c r="D21" s="25"/>
      <c r="E21" s="25"/>
      <c r="F21" s="25"/>
      <c r="G21" s="100"/>
      <c r="H21" s="25"/>
      <c r="I21" s="25"/>
      <c r="J21" s="25"/>
      <c r="K21" s="25"/>
    </row>
    <row r="22" spans="1:24" x14ac:dyDescent="0.3">
      <c r="A22" s="111">
        <v>43344</v>
      </c>
      <c r="B22" s="100"/>
      <c r="C22" s="25"/>
      <c r="D22" s="25"/>
      <c r="E22" s="25"/>
      <c r="F22" s="25"/>
      <c r="G22" s="100"/>
      <c r="H22" s="25"/>
      <c r="I22" s="25"/>
      <c r="J22" s="25"/>
      <c r="K22" s="25"/>
    </row>
    <row r="23" spans="1:24" s="15" customFormat="1" x14ac:dyDescent="0.3">
      <c r="A23" s="111">
        <v>43374</v>
      </c>
      <c r="B23" s="25"/>
      <c r="C23" s="25"/>
      <c r="D23" s="25"/>
      <c r="E23" s="25"/>
      <c r="F23" s="25"/>
      <c r="G23" s="25"/>
      <c r="H23" s="25"/>
      <c r="I23" s="25"/>
      <c r="J23" s="25"/>
      <c r="K23" s="25"/>
    </row>
    <row r="24" spans="1:24" s="15" customFormat="1" x14ac:dyDescent="0.3">
      <c r="A24" s="111">
        <v>43405</v>
      </c>
      <c r="B24" s="25"/>
      <c r="C24" s="25"/>
      <c r="D24" s="25"/>
      <c r="E24" s="25"/>
      <c r="F24" s="25"/>
      <c r="G24" s="25"/>
      <c r="H24" s="25"/>
      <c r="I24" s="25"/>
      <c r="J24" s="25"/>
      <c r="K24" s="25"/>
    </row>
    <row r="25" spans="1:24" s="15" customFormat="1" x14ac:dyDescent="0.3">
      <c r="A25" s="111">
        <v>43435</v>
      </c>
      <c r="B25" s="25"/>
      <c r="C25" s="25"/>
      <c r="D25" s="25"/>
      <c r="E25" s="25"/>
      <c r="F25" s="25"/>
      <c r="G25" s="25"/>
      <c r="H25" s="25"/>
      <c r="I25" s="25"/>
      <c r="J25" s="25"/>
      <c r="K25" s="25"/>
    </row>
    <row r="26" spans="1:24" s="15" customFormat="1" x14ac:dyDescent="0.3">
      <c r="A26" s="111">
        <v>43466</v>
      </c>
      <c r="B26" s="25"/>
      <c r="C26" s="25"/>
      <c r="D26" s="25"/>
      <c r="E26" s="25"/>
      <c r="F26" s="25"/>
      <c r="G26" s="25"/>
      <c r="H26" s="25"/>
      <c r="I26" s="25"/>
      <c r="J26" s="25"/>
      <c r="K26" s="25"/>
    </row>
    <row r="27" spans="1:24" s="15" customFormat="1" x14ac:dyDescent="0.3">
      <c r="A27" s="111">
        <v>43497</v>
      </c>
      <c r="B27" s="25"/>
      <c r="C27" s="25"/>
      <c r="D27" s="25"/>
      <c r="E27" s="25"/>
      <c r="F27" s="25"/>
      <c r="G27" s="25"/>
      <c r="H27" s="25"/>
      <c r="I27" s="25"/>
      <c r="J27" s="25"/>
      <c r="K27" s="25"/>
    </row>
    <row r="28" spans="1:24" s="15" customFormat="1" x14ac:dyDescent="0.3">
      <c r="A28" s="111">
        <v>43525</v>
      </c>
      <c r="B28" s="25"/>
      <c r="C28" s="25"/>
      <c r="D28" s="25"/>
      <c r="E28" s="25"/>
      <c r="F28" s="25"/>
      <c r="G28" s="25"/>
      <c r="H28" s="25"/>
      <c r="I28" s="25"/>
      <c r="J28" s="25"/>
      <c r="K28" s="25"/>
    </row>
    <row r="29" spans="1:24" s="15" customFormat="1" x14ac:dyDescent="0.3">
      <c r="A29" s="115" t="s">
        <v>3</v>
      </c>
      <c r="B29" s="110">
        <f t="shared" ref="B29:K29" si="0">SUM(B17:B28)</f>
        <v>0</v>
      </c>
      <c r="C29" s="110">
        <f t="shared" si="0"/>
        <v>0</v>
      </c>
      <c r="D29" s="110">
        <f t="shared" si="0"/>
        <v>0</v>
      </c>
      <c r="E29" s="110">
        <f t="shared" si="0"/>
        <v>0</v>
      </c>
      <c r="F29" s="110">
        <f t="shared" si="0"/>
        <v>0</v>
      </c>
      <c r="G29" s="110">
        <f t="shared" si="0"/>
        <v>0</v>
      </c>
      <c r="H29" s="110">
        <f t="shared" si="0"/>
        <v>0</v>
      </c>
      <c r="I29" s="110">
        <f t="shared" si="0"/>
        <v>0</v>
      </c>
      <c r="J29" s="110">
        <f t="shared" si="0"/>
        <v>0</v>
      </c>
      <c r="K29" s="110">
        <f t="shared" si="0"/>
        <v>0</v>
      </c>
    </row>
    <row r="30" spans="1:24" s="15" customFormat="1" x14ac:dyDescent="0.3">
      <c r="A30" s="97"/>
      <c r="B30" s="103"/>
      <c r="C30" s="103"/>
      <c r="D30" s="103"/>
      <c r="E30" s="103"/>
      <c r="F30" s="103"/>
      <c r="G30" s="103"/>
      <c r="H30" s="103"/>
      <c r="I30" s="103"/>
      <c r="J30" s="103"/>
      <c r="K30" s="103"/>
      <c r="L30" s="103"/>
      <c r="M30" s="103"/>
      <c r="N30" s="103"/>
      <c r="O30" s="103"/>
    </row>
    <row r="31" spans="1:24" s="15" customFormat="1" x14ac:dyDescent="0.3">
      <c r="A31" s="22"/>
      <c r="B31" s="22"/>
      <c r="C31" s="68"/>
      <c r="D31" s="68"/>
      <c r="E31" s="68"/>
      <c r="F31" s="68"/>
      <c r="G31" s="68"/>
      <c r="H31" s="68"/>
      <c r="I31" s="68"/>
      <c r="J31" s="68"/>
      <c r="K31" s="68"/>
      <c r="L31" s="68"/>
      <c r="M31" s="68"/>
    </row>
    <row r="32" spans="1:24" s="16" customFormat="1" ht="20.399999999999999" x14ac:dyDescent="0.35">
      <c r="A32" s="310" t="s">
        <v>14</v>
      </c>
      <c r="B32" s="311"/>
      <c r="C32" s="311"/>
      <c r="D32" s="311"/>
      <c r="E32" s="311"/>
      <c r="F32" s="311"/>
      <c r="G32" s="311"/>
      <c r="H32" s="311"/>
      <c r="I32" s="311"/>
      <c r="J32" s="311"/>
      <c r="K32" s="312"/>
      <c r="O32" s="98"/>
      <c r="P32" s="98"/>
      <c r="Q32" s="98"/>
      <c r="R32" s="98"/>
      <c r="S32" s="98"/>
      <c r="T32" s="98"/>
      <c r="U32" s="98"/>
      <c r="V32" s="98"/>
      <c r="W32" s="98"/>
      <c r="X32" s="98"/>
    </row>
    <row r="33" spans="1:12" s="98" customFormat="1" ht="28.5" customHeight="1" x14ac:dyDescent="0.3">
      <c r="A33" s="281" t="s">
        <v>40</v>
      </c>
      <c r="B33" s="284" t="s">
        <v>355</v>
      </c>
      <c r="C33" s="277" t="s">
        <v>353</v>
      </c>
      <c r="D33" s="278"/>
      <c r="E33" s="278"/>
      <c r="F33" s="279"/>
      <c r="G33" s="284" t="s">
        <v>356</v>
      </c>
      <c r="H33" s="277" t="s">
        <v>354</v>
      </c>
      <c r="I33" s="278"/>
      <c r="J33" s="278"/>
      <c r="K33" s="279"/>
      <c r="L33" s="16"/>
    </row>
    <row r="34" spans="1:12" s="16" customFormat="1" ht="28.5" customHeight="1" x14ac:dyDescent="0.3">
      <c r="A34" s="282"/>
      <c r="B34" s="285"/>
      <c r="C34" s="107" t="s">
        <v>11</v>
      </c>
      <c r="D34" s="107" t="s">
        <v>12</v>
      </c>
      <c r="E34" s="107" t="s">
        <v>10</v>
      </c>
      <c r="F34" s="107" t="s">
        <v>1</v>
      </c>
      <c r="G34" s="285"/>
      <c r="H34" s="107" t="s">
        <v>11</v>
      </c>
      <c r="I34" s="107" t="s">
        <v>12</v>
      </c>
      <c r="J34" s="107" t="s">
        <v>10</v>
      </c>
      <c r="K34" s="107" t="s">
        <v>1</v>
      </c>
    </row>
    <row r="35" spans="1:12" s="16" customFormat="1" ht="28.5" customHeight="1" x14ac:dyDescent="0.3">
      <c r="A35" s="111">
        <v>43191</v>
      </c>
      <c r="B35" s="25"/>
      <c r="C35" s="25"/>
      <c r="D35" s="25"/>
      <c r="E35" s="25"/>
      <c r="F35" s="25"/>
      <c r="G35" s="25"/>
      <c r="H35" s="25"/>
      <c r="I35" s="25"/>
      <c r="J35" s="25"/>
      <c r="K35" s="25"/>
    </row>
    <row r="36" spans="1:12" s="16" customFormat="1" ht="28.5" customHeight="1" x14ac:dyDescent="0.3">
      <c r="A36" s="111">
        <v>43221</v>
      </c>
      <c r="B36" s="25"/>
      <c r="C36" s="25"/>
      <c r="D36" s="25"/>
      <c r="E36" s="25"/>
      <c r="F36" s="25"/>
      <c r="G36" s="25"/>
      <c r="H36" s="25"/>
      <c r="I36" s="25"/>
      <c r="J36" s="25"/>
      <c r="K36" s="25"/>
    </row>
    <row r="37" spans="1:12" s="16" customFormat="1" ht="28.5" customHeight="1" x14ac:dyDescent="0.3">
      <c r="A37" s="111">
        <v>43252</v>
      </c>
      <c r="B37" s="25"/>
      <c r="C37" s="25"/>
      <c r="D37" s="25"/>
      <c r="E37" s="25"/>
      <c r="F37" s="25"/>
      <c r="G37" s="25"/>
      <c r="H37" s="25"/>
      <c r="I37" s="25"/>
      <c r="J37" s="25"/>
      <c r="K37" s="25"/>
    </row>
    <row r="38" spans="1:12" s="16" customFormat="1" x14ac:dyDescent="0.3">
      <c r="A38" s="111">
        <v>43282</v>
      </c>
      <c r="B38" s="25"/>
      <c r="C38" s="100"/>
      <c r="D38" s="100"/>
      <c r="E38" s="100"/>
      <c r="F38" s="100"/>
      <c r="G38" s="25"/>
      <c r="H38" s="25"/>
      <c r="I38" s="25"/>
      <c r="J38" s="25"/>
      <c r="K38" s="25"/>
    </row>
    <row r="39" spans="1:12" s="16" customFormat="1" x14ac:dyDescent="0.3">
      <c r="A39" s="111">
        <v>43313</v>
      </c>
      <c r="B39" s="100"/>
      <c r="C39" s="100"/>
      <c r="D39" s="100"/>
      <c r="E39" s="100"/>
      <c r="F39" s="100"/>
      <c r="G39" s="100"/>
      <c r="H39" s="25"/>
      <c r="I39" s="25"/>
      <c r="J39" s="25"/>
      <c r="K39" s="25"/>
    </row>
    <row r="40" spans="1:12" s="16" customFormat="1" x14ac:dyDescent="0.3">
      <c r="A40" s="111">
        <v>43344</v>
      </c>
      <c r="B40" s="100"/>
      <c r="C40" s="100"/>
      <c r="D40" s="100"/>
      <c r="E40" s="100"/>
      <c r="F40" s="100"/>
      <c r="G40" s="100"/>
      <c r="H40" s="25"/>
      <c r="I40" s="25"/>
      <c r="J40" s="25"/>
      <c r="K40" s="25"/>
    </row>
    <row r="41" spans="1:12" s="16" customFormat="1" x14ac:dyDescent="0.3">
      <c r="A41" s="111">
        <v>43374</v>
      </c>
      <c r="B41" s="25"/>
      <c r="C41" s="25"/>
      <c r="D41" s="25"/>
      <c r="E41" s="25"/>
      <c r="F41" s="25"/>
      <c r="G41" s="25"/>
      <c r="H41" s="25"/>
      <c r="I41" s="25"/>
      <c r="J41" s="25"/>
      <c r="K41" s="25"/>
    </row>
    <row r="42" spans="1:12" s="16" customFormat="1" x14ac:dyDescent="0.3">
      <c r="A42" s="111">
        <v>43405</v>
      </c>
      <c r="B42" s="25"/>
      <c r="C42" s="25"/>
      <c r="D42" s="25"/>
      <c r="E42" s="25"/>
      <c r="F42" s="25"/>
      <c r="G42" s="25"/>
      <c r="H42" s="25"/>
      <c r="I42" s="25"/>
      <c r="J42" s="25"/>
      <c r="K42" s="25"/>
    </row>
    <row r="43" spans="1:12" s="16" customFormat="1" x14ac:dyDescent="0.3">
      <c r="A43" s="111">
        <v>43435</v>
      </c>
      <c r="B43" s="25"/>
      <c r="C43" s="25"/>
      <c r="D43" s="25"/>
      <c r="E43" s="25"/>
      <c r="F43" s="25"/>
      <c r="G43" s="25"/>
      <c r="H43" s="25"/>
      <c r="I43" s="25"/>
      <c r="J43" s="25"/>
      <c r="K43" s="25"/>
    </row>
    <row r="44" spans="1:12" s="16" customFormat="1" x14ac:dyDescent="0.3">
      <c r="A44" s="111">
        <v>43466</v>
      </c>
      <c r="B44" s="25"/>
      <c r="C44" s="25"/>
      <c r="D44" s="25"/>
      <c r="E44" s="25"/>
      <c r="F44" s="25"/>
      <c r="G44" s="25"/>
      <c r="H44" s="25"/>
      <c r="I44" s="25"/>
      <c r="J44" s="25"/>
      <c r="K44" s="25"/>
    </row>
    <row r="45" spans="1:12" s="16" customFormat="1" x14ac:dyDescent="0.3">
      <c r="A45" s="111">
        <v>43497</v>
      </c>
      <c r="B45" s="25"/>
      <c r="C45" s="25"/>
      <c r="D45" s="25"/>
      <c r="E45" s="25"/>
      <c r="F45" s="25"/>
      <c r="G45" s="25"/>
      <c r="H45" s="25"/>
      <c r="I45" s="25"/>
      <c r="J45" s="25"/>
      <c r="K45" s="25"/>
    </row>
    <row r="46" spans="1:12" s="16" customFormat="1" x14ac:dyDescent="0.3">
      <c r="A46" s="111">
        <v>43525</v>
      </c>
      <c r="B46" s="25"/>
      <c r="C46" s="25"/>
      <c r="D46" s="25"/>
      <c r="E46" s="25"/>
      <c r="F46" s="25"/>
      <c r="G46" s="25"/>
      <c r="H46" s="25"/>
      <c r="I46" s="25"/>
      <c r="J46" s="25"/>
      <c r="K46" s="25"/>
    </row>
    <row r="47" spans="1:12" s="16" customFormat="1" x14ac:dyDescent="0.3">
      <c r="A47" s="115" t="s">
        <v>3</v>
      </c>
      <c r="B47" s="110">
        <f>SUM(B35:B46)</f>
        <v>0</v>
      </c>
      <c r="C47" s="110">
        <f t="shared" ref="C47:K47" si="1">SUM(C35:C46)</f>
        <v>0</v>
      </c>
      <c r="D47" s="110">
        <f t="shared" si="1"/>
        <v>0</v>
      </c>
      <c r="E47" s="110">
        <f t="shared" si="1"/>
        <v>0</v>
      </c>
      <c r="F47" s="110">
        <f t="shared" si="1"/>
        <v>0</v>
      </c>
      <c r="G47" s="110">
        <f t="shared" si="1"/>
        <v>0</v>
      </c>
      <c r="H47" s="110">
        <f t="shared" si="1"/>
        <v>0</v>
      </c>
      <c r="I47" s="110">
        <f t="shared" si="1"/>
        <v>0</v>
      </c>
      <c r="J47" s="110">
        <f t="shared" si="1"/>
        <v>0</v>
      </c>
      <c r="K47" s="110">
        <f t="shared" si="1"/>
        <v>0</v>
      </c>
    </row>
    <row r="48" spans="1:12" s="15" customFormat="1" x14ac:dyDescent="0.3">
      <c r="A48" s="22"/>
      <c r="B48" s="103"/>
      <c r="C48" s="103"/>
      <c r="D48" s="103"/>
      <c r="E48" s="103"/>
      <c r="F48" s="103"/>
      <c r="G48" s="103"/>
      <c r="H48" s="103"/>
      <c r="I48" s="103"/>
      <c r="J48" s="103"/>
    </row>
    <row r="49" spans="1:27" s="15" customFormat="1" x14ac:dyDescent="0.3">
      <c r="A49" s="22"/>
      <c r="B49" s="103"/>
      <c r="C49" s="103"/>
      <c r="D49" s="103"/>
      <c r="E49" s="103"/>
      <c r="F49" s="103"/>
      <c r="G49" s="103"/>
      <c r="H49" s="103"/>
      <c r="I49" s="103"/>
      <c r="J49" s="103"/>
    </row>
    <row r="50" spans="1:27" s="15" customFormat="1" ht="20.399999999999999" x14ac:dyDescent="0.35">
      <c r="A50" s="310" t="s">
        <v>27</v>
      </c>
      <c r="B50" s="311"/>
      <c r="C50" s="311"/>
      <c r="D50" s="311"/>
      <c r="E50" s="311"/>
      <c r="F50" s="311"/>
      <c r="G50" s="311"/>
      <c r="H50" s="311"/>
      <c r="I50" s="311"/>
      <c r="J50" s="311"/>
      <c r="K50" s="312"/>
      <c r="R50" s="64"/>
      <c r="S50" s="64"/>
      <c r="T50" s="64"/>
      <c r="U50" s="64"/>
      <c r="V50" s="64"/>
      <c r="W50" s="64"/>
      <c r="X50" s="64"/>
      <c r="Y50" s="64"/>
      <c r="Z50" s="64"/>
      <c r="AA50" s="64"/>
    </row>
    <row r="51" spans="1:27" ht="33.75" customHeight="1" x14ac:dyDescent="0.3">
      <c r="A51" s="281" t="s">
        <v>40</v>
      </c>
      <c r="B51" s="284" t="s">
        <v>355</v>
      </c>
      <c r="C51" s="277" t="s">
        <v>353</v>
      </c>
      <c r="D51" s="278"/>
      <c r="E51" s="278"/>
      <c r="F51" s="279"/>
      <c r="G51" s="284" t="s">
        <v>356</v>
      </c>
      <c r="H51" s="277" t="s">
        <v>354</v>
      </c>
      <c r="I51" s="278"/>
      <c r="J51" s="278"/>
      <c r="K51" s="279"/>
      <c r="L51" s="15"/>
    </row>
    <row r="52" spans="1:27" s="15" customFormat="1" ht="33.75" customHeight="1" x14ac:dyDescent="0.3">
      <c r="A52" s="282"/>
      <c r="B52" s="285"/>
      <c r="C52" s="107" t="s">
        <v>11</v>
      </c>
      <c r="D52" s="107" t="s">
        <v>12</v>
      </c>
      <c r="E52" s="107" t="s">
        <v>10</v>
      </c>
      <c r="F52" s="107" t="s">
        <v>1</v>
      </c>
      <c r="G52" s="285"/>
      <c r="H52" s="107" t="s">
        <v>11</v>
      </c>
      <c r="I52" s="107" t="s">
        <v>12</v>
      </c>
      <c r="J52" s="107" t="s">
        <v>10</v>
      </c>
      <c r="K52" s="107" t="s">
        <v>1</v>
      </c>
    </row>
    <row r="53" spans="1:27" s="15" customFormat="1" ht="17.25" customHeight="1" x14ac:dyDescent="0.3">
      <c r="A53" s="111">
        <v>43191</v>
      </c>
      <c r="B53" s="25"/>
      <c r="C53" s="25"/>
      <c r="D53" s="25"/>
      <c r="E53" s="25"/>
      <c r="F53" s="25"/>
      <c r="G53" s="25"/>
      <c r="H53" s="25"/>
      <c r="I53" s="25"/>
      <c r="J53" s="25"/>
      <c r="K53" s="25"/>
    </row>
    <row r="54" spans="1:27" s="15" customFormat="1" ht="17.25" customHeight="1" x14ac:dyDescent="0.3">
      <c r="A54" s="111">
        <v>43221</v>
      </c>
      <c r="B54" s="25"/>
      <c r="C54" s="25"/>
      <c r="D54" s="25"/>
      <c r="E54" s="25"/>
      <c r="F54" s="25"/>
      <c r="G54" s="25"/>
      <c r="H54" s="25"/>
      <c r="I54" s="25"/>
      <c r="J54" s="25"/>
      <c r="K54" s="25"/>
    </row>
    <row r="55" spans="1:27" s="15" customFormat="1" ht="20.25" customHeight="1" x14ac:dyDescent="0.3">
      <c r="A55" s="111">
        <v>43252</v>
      </c>
      <c r="B55" s="25"/>
      <c r="C55" s="25"/>
      <c r="D55" s="25"/>
      <c r="E55" s="25"/>
      <c r="F55" s="25"/>
      <c r="G55" s="25"/>
      <c r="H55" s="25"/>
      <c r="I55" s="25"/>
      <c r="J55" s="25"/>
      <c r="K55" s="25"/>
    </row>
    <row r="56" spans="1:27" s="15" customFormat="1" x14ac:dyDescent="0.3">
      <c r="A56" s="111">
        <v>43282</v>
      </c>
      <c r="B56" s="25"/>
      <c r="C56" s="100"/>
      <c r="D56" s="100"/>
      <c r="E56" s="100"/>
      <c r="F56" s="100"/>
      <c r="G56" s="25"/>
      <c r="H56" s="25"/>
      <c r="I56" s="25"/>
      <c r="J56" s="25"/>
      <c r="K56" s="25"/>
    </row>
    <row r="57" spans="1:27" s="15" customFormat="1" x14ac:dyDescent="0.3">
      <c r="A57" s="111">
        <v>43313</v>
      </c>
      <c r="B57" s="100"/>
      <c r="C57" s="100"/>
      <c r="D57" s="100"/>
      <c r="E57" s="100"/>
      <c r="F57" s="100"/>
      <c r="G57" s="100"/>
      <c r="H57" s="25"/>
      <c r="I57" s="25"/>
      <c r="J57" s="25"/>
      <c r="K57" s="25"/>
    </row>
    <row r="58" spans="1:27" s="15" customFormat="1" x14ac:dyDescent="0.3">
      <c r="A58" s="111">
        <v>43344</v>
      </c>
      <c r="B58" s="100"/>
      <c r="C58" s="100"/>
      <c r="D58" s="100"/>
      <c r="E58" s="100"/>
      <c r="F58" s="100"/>
      <c r="G58" s="100"/>
      <c r="H58" s="25"/>
      <c r="I58" s="25"/>
      <c r="J58" s="25"/>
      <c r="K58" s="25"/>
    </row>
    <row r="59" spans="1:27" s="15" customFormat="1" x14ac:dyDescent="0.3">
      <c r="A59" s="111">
        <v>43374</v>
      </c>
      <c r="B59" s="25"/>
      <c r="C59" s="25"/>
      <c r="D59" s="25"/>
      <c r="E59" s="25"/>
      <c r="F59" s="25"/>
      <c r="G59" s="25"/>
      <c r="H59" s="25"/>
      <c r="I59" s="25"/>
      <c r="J59" s="25"/>
      <c r="K59" s="25"/>
    </row>
    <row r="60" spans="1:27" s="15" customFormat="1" x14ac:dyDescent="0.3">
      <c r="A60" s="111">
        <v>43405</v>
      </c>
      <c r="B60" s="25"/>
      <c r="C60" s="25"/>
      <c r="D60" s="25"/>
      <c r="E60" s="25"/>
      <c r="F60" s="25"/>
      <c r="G60" s="25"/>
      <c r="H60" s="25"/>
      <c r="I60" s="25"/>
      <c r="J60" s="25"/>
      <c r="K60" s="25"/>
    </row>
    <row r="61" spans="1:27" s="15" customFormat="1" x14ac:dyDescent="0.3">
      <c r="A61" s="111">
        <v>43435</v>
      </c>
      <c r="B61" s="25"/>
      <c r="C61" s="25"/>
      <c r="D61" s="25"/>
      <c r="E61" s="25"/>
      <c r="F61" s="25"/>
      <c r="G61" s="25"/>
      <c r="H61" s="25"/>
      <c r="I61" s="25"/>
      <c r="J61" s="25"/>
      <c r="K61" s="25"/>
    </row>
    <row r="62" spans="1:27" s="15" customFormat="1" x14ac:dyDescent="0.3">
      <c r="A62" s="111">
        <v>43466</v>
      </c>
      <c r="B62" s="25"/>
      <c r="C62" s="25"/>
      <c r="D62" s="25"/>
      <c r="E62" s="25"/>
      <c r="F62" s="25"/>
      <c r="G62" s="25"/>
      <c r="H62" s="25"/>
      <c r="I62" s="25"/>
      <c r="J62" s="25"/>
      <c r="K62" s="25"/>
    </row>
    <row r="63" spans="1:27" s="15" customFormat="1" x14ac:dyDescent="0.3">
      <c r="A63" s="111">
        <v>43497</v>
      </c>
      <c r="B63" s="25"/>
      <c r="C63" s="25"/>
      <c r="D63" s="25"/>
      <c r="E63" s="25"/>
      <c r="F63" s="25"/>
      <c r="G63" s="25"/>
      <c r="H63" s="25"/>
      <c r="I63" s="25"/>
      <c r="J63" s="25"/>
      <c r="K63" s="25"/>
    </row>
    <row r="64" spans="1:27" s="15" customFormat="1" x14ac:dyDescent="0.3">
      <c r="A64" s="111">
        <v>43525</v>
      </c>
      <c r="B64" s="25"/>
      <c r="C64" s="25"/>
      <c r="D64" s="25"/>
      <c r="E64" s="25"/>
      <c r="F64" s="25"/>
      <c r="G64" s="25"/>
      <c r="H64" s="25"/>
      <c r="I64" s="25"/>
      <c r="J64" s="25"/>
      <c r="K64" s="25"/>
    </row>
    <row r="65" spans="1:27" s="15" customFormat="1" x14ac:dyDescent="0.3">
      <c r="A65" s="115" t="s">
        <v>3</v>
      </c>
      <c r="B65" s="110">
        <f>SUM(B53:B64)</f>
        <v>0</v>
      </c>
      <c r="C65" s="110">
        <f t="shared" ref="C65:K65" si="2">SUM(C53:C64)</f>
        <v>0</v>
      </c>
      <c r="D65" s="110">
        <f t="shared" si="2"/>
        <v>0</v>
      </c>
      <c r="E65" s="110">
        <f t="shared" si="2"/>
        <v>0</v>
      </c>
      <c r="F65" s="110">
        <f t="shared" si="2"/>
        <v>0</v>
      </c>
      <c r="G65" s="110">
        <f t="shared" si="2"/>
        <v>0</v>
      </c>
      <c r="H65" s="110">
        <f t="shared" si="2"/>
        <v>0</v>
      </c>
      <c r="I65" s="110">
        <f t="shared" si="2"/>
        <v>0</v>
      </c>
      <c r="J65" s="110">
        <f t="shared" si="2"/>
        <v>0</v>
      </c>
      <c r="K65" s="110">
        <f t="shared" si="2"/>
        <v>0</v>
      </c>
    </row>
    <row r="66" spans="1:27" s="15" customFormat="1" x14ac:dyDescent="0.3">
      <c r="A66" s="22"/>
      <c r="B66" s="22"/>
      <c r="C66" s="22"/>
      <c r="D66" s="22"/>
      <c r="E66" s="22"/>
      <c r="F66" s="22"/>
      <c r="G66" s="22"/>
      <c r="H66" s="22"/>
      <c r="I66" s="22"/>
      <c r="J66" s="20"/>
      <c r="K66" s="20"/>
    </row>
    <row r="67" spans="1:27" s="15" customFormat="1" x14ac:dyDescent="0.3">
      <c r="A67" s="20"/>
      <c r="B67" s="21"/>
      <c r="C67" s="20"/>
      <c r="D67" s="20"/>
      <c r="E67" s="20"/>
      <c r="F67" s="20"/>
      <c r="G67" s="20"/>
      <c r="H67" s="20"/>
      <c r="I67" s="20"/>
      <c r="J67" s="20"/>
      <c r="K67" s="20"/>
      <c r="R67" s="64"/>
      <c r="S67" s="64"/>
      <c r="T67" s="64"/>
      <c r="U67" s="64"/>
      <c r="V67" s="64"/>
      <c r="W67" s="64"/>
      <c r="X67" s="64"/>
      <c r="Y67" s="64"/>
      <c r="Z67" s="64"/>
      <c r="AA67" s="64"/>
    </row>
    <row r="68" spans="1:27" s="98" customFormat="1" ht="15.75" customHeight="1" x14ac:dyDescent="0.35">
      <c r="A68" s="310" t="s">
        <v>28</v>
      </c>
      <c r="B68" s="311"/>
      <c r="C68" s="311"/>
      <c r="D68" s="311"/>
      <c r="E68" s="311"/>
      <c r="F68" s="311"/>
      <c r="G68" s="311"/>
      <c r="H68" s="311"/>
      <c r="I68" s="311"/>
      <c r="J68" s="311"/>
      <c r="K68" s="312"/>
      <c r="L68" s="104"/>
      <c r="M68" s="104"/>
      <c r="N68" s="104"/>
      <c r="O68" s="104"/>
      <c r="P68" s="104"/>
      <c r="Q68" s="104"/>
      <c r="R68" s="104"/>
      <c r="S68" s="104"/>
      <c r="T68" s="104"/>
      <c r="U68" s="104"/>
      <c r="V68" s="104"/>
      <c r="W68" s="104"/>
      <c r="X68" s="104"/>
      <c r="Y68" s="104"/>
      <c r="Z68" s="16"/>
      <c r="AA68" s="16"/>
    </row>
    <row r="69" spans="1:27" s="16" customFormat="1" ht="15.75" customHeight="1" x14ac:dyDescent="0.3">
      <c r="A69" s="281" t="s">
        <v>40</v>
      </c>
      <c r="B69" s="284" t="s">
        <v>355</v>
      </c>
      <c r="C69" s="277" t="s">
        <v>353</v>
      </c>
      <c r="D69" s="278"/>
      <c r="E69" s="278"/>
      <c r="F69" s="279"/>
      <c r="G69" s="284" t="s">
        <v>356</v>
      </c>
      <c r="H69" s="277" t="s">
        <v>354</v>
      </c>
      <c r="I69" s="278"/>
      <c r="J69" s="278"/>
      <c r="K69" s="279"/>
      <c r="L69" s="105"/>
      <c r="M69" s="105"/>
      <c r="N69" s="105"/>
      <c r="O69" s="105"/>
      <c r="P69" s="105"/>
      <c r="Q69" s="105"/>
      <c r="R69" s="105"/>
      <c r="S69" s="105"/>
      <c r="T69" s="105"/>
      <c r="U69" s="105"/>
      <c r="V69" s="105"/>
      <c r="W69" s="105"/>
      <c r="X69" s="105"/>
      <c r="Y69" s="105"/>
    </row>
    <row r="70" spans="1:27" s="16" customFormat="1" ht="39.75" customHeight="1" x14ac:dyDescent="0.3">
      <c r="A70" s="282"/>
      <c r="B70" s="285"/>
      <c r="C70" s="107" t="s">
        <v>11</v>
      </c>
      <c r="D70" s="107" t="s">
        <v>12</v>
      </c>
      <c r="E70" s="107" t="s">
        <v>10</v>
      </c>
      <c r="F70" s="107" t="s">
        <v>1</v>
      </c>
      <c r="G70" s="285"/>
      <c r="H70" s="107" t="s">
        <v>11</v>
      </c>
      <c r="I70" s="107" t="s">
        <v>12</v>
      </c>
      <c r="J70" s="107" t="s">
        <v>10</v>
      </c>
      <c r="K70" s="107" t="s">
        <v>1</v>
      </c>
      <c r="L70" s="96"/>
      <c r="M70" s="96"/>
      <c r="N70" s="96"/>
      <c r="O70" s="96"/>
      <c r="P70" s="96"/>
      <c r="Q70" s="96"/>
      <c r="R70" s="96"/>
      <c r="S70" s="96"/>
      <c r="T70" s="96"/>
      <c r="U70" s="96"/>
      <c r="V70" s="96"/>
      <c r="W70" s="96"/>
      <c r="X70" s="96"/>
      <c r="Y70" s="96"/>
    </row>
    <row r="71" spans="1:27" s="16" customFormat="1" ht="17.25" customHeight="1" x14ac:dyDescent="0.3">
      <c r="A71" s="111">
        <v>43191</v>
      </c>
      <c r="B71" s="25"/>
      <c r="C71" s="25"/>
      <c r="D71" s="25"/>
      <c r="E71" s="25"/>
      <c r="F71" s="25"/>
      <c r="G71" s="25"/>
      <c r="H71" s="25"/>
      <c r="I71" s="25"/>
      <c r="J71" s="25"/>
      <c r="K71" s="25"/>
      <c r="L71" s="96"/>
      <c r="M71" s="96"/>
      <c r="N71" s="96"/>
      <c r="O71" s="96"/>
      <c r="P71" s="96"/>
      <c r="Q71" s="96"/>
      <c r="R71" s="96"/>
      <c r="S71" s="96"/>
      <c r="T71" s="96"/>
      <c r="U71" s="96"/>
      <c r="V71" s="96"/>
      <c r="W71" s="96"/>
      <c r="X71" s="96"/>
      <c r="Y71" s="96"/>
    </row>
    <row r="72" spans="1:27" s="16" customFormat="1" ht="18" customHeight="1" x14ac:dyDescent="0.3">
      <c r="A72" s="111">
        <v>43221</v>
      </c>
      <c r="B72" s="25"/>
      <c r="C72" s="25"/>
      <c r="D72" s="25"/>
      <c r="E72" s="25"/>
      <c r="F72" s="25"/>
      <c r="G72" s="25"/>
      <c r="H72" s="25"/>
      <c r="I72" s="25"/>
      <c r="J72" s="25"/>
      <c r="K72" s="25"/>
      <c r="L72" s="96"/>
      <c r="M72" s="96"/>
      <c r="N72" s="96"/>
      <c r="O72" s="96"/>
      <c r="P72" s="96"/>
      <c r="Q72" s="96"/>
      <c r="R72" s="96"/>
      <c r="S72" s="96"/>
      <c r="T72" s="96"/>
      <c r="U72" s="96"/>
      <c r="V72" s="96"/>
      <c r="W72" s="96"/>
      <c r="X72" s="96"/>
      <c r="Y72" s="96"/>
    </row>
    <row r="73" spans="1:27" s="16" customFormat="1" ht="18.75" customHeight="1" x14ac:dyDescent="0.3">
      <c r="A73" s="111">
        <v>43252</v>
      </c>
      <c r="B73" s="25"/>
      <c r="C73" s="25"/>
      <c r="D73" s="25"/>
      <c r="E73" s="25"/>
      <c r="F73" s="25"/>
      <c r="G73" s="25"/>
      <c r="H73" s="25"/>
      <c r="I73" s="25"/>
      <c r="J73" s="25"/>
      <c r="K73" s="25"/>
      <c r="L73" s="96"/>
      <c r="M73" s="96"/>
      <c r="N73" s="96"/>
      <c r="O73" s="96"/>
      <c r="P73" s="96"/>
      <c r="Q73" s="96"/>
      <c r="R73" s="96"/>
      <c r="S73" s="96"/>
      <c r="T73" s="96"/>
      <c r="U73" s="96"/>
      <c r="V73" s="96"/>
      <c r="W73" s="96"/>
      <c r="X73" s="96"/>
      <c r="Y73" s="96"/>
    </row>
    <row r="74" spans="1:27" s="16" customFormat="1" x14ac:dyDescent="0.3">
      <c r="A74" s="111">
        <v>43282</v>
      </c>
      <c r="B74" s="25"/>
      <c r="C74" s="100"/>
      <c r="D74" s="100"/>
      <c r="E74" s="100"/>
      <c r="F74" s="100"/>
      <c r="G74" s="25"/>
      <c r="H74" s="25"/>
      <c r="I74" s="25"/>
      <c r="J74" s="25"/>
      <c r="K74" s="25"/>
      <c r="L74" s="106"/>
      <c r="M74" s="106"/>
      <c r="N74" s="106"/>
      <c r="O74" s="106"/>
      <c r="P74" s="68"/>
      <c r="Q74" s="106"/>
      <c r="R74" s="106"/>
      <c r="S74" s="106"/>
      <c r="T74" s="106"/>
      <c r="U74" s="68"/>
      <c r="V74" s="106"/>
      <c r="W74" s="106"/>
      <c r="X74" s="106"/>
      <c r="Y74" s="106"/>
    </row>
    <row r="75" spans="1:27" s="16" customFormat="1" x14ac:dyDescent="0.3">
      <c r="A75" s="111">
        <v>43313</v>
      </c>
      <c r="B75" s="100"/>
      <c r="C75" s="100"/>
      <c r="D75" s="100"/>
      <c r="E75" s="100"/>
      <c r="F75" s="100"/>
      <c r="G75" s="100"/>
      <c r="H75" s="25"/>
      <c r="I75" s="25"/>
      <c r="J75" s="25"/>
      <c r="K75" s="25"/>
      <c r="L75" s="106"/>
      <c r="M75" s="106"/>
      <c r="N75" s="106"/>
      <c r="O75" s="106"/>
      <c r="P75" s="68"/>
      <c r="Q75" s="106"/>
      <c r="R75" s="106"/>
      <c r="S75" s="106"/>
      <c r="T75" s="106"/>
      <c r="U75" s="68"/>
      <c r="V75" s="106"/>
      <c r="W75" s="106"/>
      <c r="X75" s="106"/>
      <c r="Y75" s="106"/>
    </row>
    <row r="76" spans="1:27" s="16" customFormat="1" x14ac:dyDescent="0.3">
      <c r="A76" s="111">
        <v>43344</v>
      </c>
      <c r="B76" s="100"/>
      <c r="C76" s="100"/>
      <c r="D76" s="100"/>
      <c r="E76" s="100"/>
      <c r="F76" s="100"/>
      <c r="G76" s="100"/>
      <c r="H76" s="25"/>
      <c r="I76" s="25"/>
      <c r="J76" s="25"/>
      <c r="K76" s="25"/>
      <c r="L76" s="106"/>
      <c r="M76" s="106"/>
      <c r="N76" s="106"/>
      <c r="O76" s="106"/>
      <c r="P76" s="68"/>
      <c r="Q76" s="68"/>
      <c r="R76" s="68"/>
      <c r="S76" s="68"/>
      <c r="T76" s="68"/>
      <c r="U76" s="68"/>
      <c r="V76" s="68"/>
      <c r="W76" s="68"/>
      <c r="X76" s="68"/>
      <c r="Y76" s="68"/>
    </row>
    <row r="77" spans="1:27" s="16" customFormat="1" x14ac:dyDescent="0.3">
      <c r="A77" s="111">
        <v>43374</v>
      </c>
      <c r="B77" s="25"/>
      <c r="C77" s="25"/>
      <c r="D77" s="25"/>
      <c r="E77" s="25"/>
      <c r="F77" s="25"/>
      <c r="G77" s="25"/>
      <c r="H77" s="25"/>
      <c r="I77" s="25"/>
      <c r="J77" s="25"/>
      <c r="K77" s="25"/>
      <c r="L77" s="68"/>
      <c r="M77" s="68"/>
      <c r="N77" s="68"/>
      <c r="O77" s="68"/>
      <c r="P77" s="68"/>
      <c r="Q77" s="68"/>
      <c r="R77" s="68"/>
      <c r="S77" s="68"/>
      <c r="T77" s="68"/>
      <c r="U77" s="68"/>
      <c r="V77" s="68"/>
      <c r="W77" s="68"/>
      <c r="X77" s="68"/>
      <c r="Y77" s="68"/>
    </row>
    <row r="78" spans="1:27" s="16" customFormat="1" x14ac:dyDescent="0.3">
      <c r="A78" s="111">
        <v>43405</v>
      </c>
      <c r="B78" s="25"/>
      <c r="C78" s="25"/>
      <c r="D78" s="25"/>
      <c r="E78" s="25"/>
      <c r="F78" s="25"/>
      <c r="G78" s="25"/>
      <c r="H78" s="25"/>
      <c r="I78" s="25"/>
      <c r="J78" s="25"/>
      <c r="K78" s="25"/>
      <c r="L78" s="68"/>
      <c r="M78" s="68"/>
      <c r="N78" s="68"/>
      <c r="O78" s="68"/>
      <c r="P78" s="68"/>
      <c r="Q78" s="68"/>
      <c r="R78" s="68"/>
      <c r="S78" s="68"/>
      <c r="T78" s="68"/>
      <c r="U78" s="68"/>
      <c r="V78" s="68"/>
      <c r="W78" s="68"/>
      <c r="X78" s="68"/>
      <c r="Y78" s="68"/>
    </row>
    <row r="79" spans="1:27" s="16" customFormat="1" x14ac:dyDescent="0.3">
      <c r="A79" s="111">
        <v>43435</v>
      </c>
      <c r="B79" s="25"/>
      <c r="C79" s="25"/>
      <c r="D79" s="25"/>
      <c r="E79" s="25"/>
      <c r="F79" s="25"/>
      <c r="G79" s="25"/>
      <c r="H79" s="25"/>
      <c r="I79" s="25"/>
      <c r="J79" s="25"/>
      <c r="K79" s="25"/>
      <c r="L79" s="68"/>
      <c r="M79" s="68"/>
      <c r="N79" s="68"/>
      <c r="O79" s="68"/>
      <c r="P79" s="68"/>
      <c r="Q79" s="68"/>
      <c r="R79" s="68"/>
      <c r="S79" s="68"/>
      <c r="T79" s="68"/>
      <c r="U79" s="68"/>
      <c r="V79" s="68"/>
      <c r="W79" s="68"/>
      <c r="X79" s="68"/>
      <c r="Y79" s="68"/>
    </row>
    <row r="80" spans="1:27" s="16" customFormat="1" x14ac:dyDescent="0.3">
      <c r="A80" s="111">
        <v>43466</v>
      </c>
      <c r="B80" s="25"/>
      <c r="C80" s="25"/>
      <c r="D80" s="25"/>
      <c r="E80" s="25"/>
      <c r="F80" s="25"/>
      <c r="G80" s="25"/>
      <c r="H80" s="25"/>
      <c r="I80" s="25"/>
      <c r="J80" s="25"/>
      <c r="K80" s="25"/>
      <c r="L80" s="68"/>
      <c r="M80" s="68"/>
      <c r="N80" s="68"/>
      <c r="O80" s="68"/>
      <c r="P80" s="68"/>
      <c r="Q80" s="68"/>
      <c r="R80" s="68"/>
      <c r="S80" s="68"/>
      <c r="T80" s="68"/>
      <c r="U80" s="68"/>
      <c r="V80" s="68"/>
      <c r="W80" s="68"/>
      <c r="X80" s="68"/>
      <c r="Y80" s="68"/>
    </row>
    <row r="81" spans="1:27" s="16" customFormat="1" x14ac:dyDescent="0.3">
      <c r="A81" s="111">
        <v>43497</v>
      </c>
      <c r="B81" s="25"/>
      <c r="C81" s="25"/>
      <c r="D81" s="25"/>
      <c r="E81" s="25"/>
      <c r="F81" s="25"/>
      <c r="G81" s="25"/>
      <c r="H81" s="25"/>
      <c r="I81" s="25"/>
      <c r="J81" s="25"/>
      <c r="K81" s="25"/>
      <c r="L81" s="68"/>
      <c r="M81" s="68"/>
      <c r="N81" s="68"/>
      <c r="O81" s="68"/>
      <c r="P81" s="68"/>
      <c r="Q81" s="68"/>
      <c r="R81" s="68"/>
      <c r="S81" s="68"/>
      <c r="T81" s="68"/>
      <c r="U81" s="68"/>
      <c r="V81" s="68"/>
      <c r="W81" s="68"/>
      <c r="X81" s="68"/>
      <c r="Y81" s="68"/>
    </row>
    <row r="82" spans="1:27" s="16" customFormat="1" x14ac:dyDescent="0.3">
      <c r="A82" s="111">
        <v>43525</v>
      </c>
      <c r="B82" s="25"/>
      <c r="C82" s="25"/>
      <c r="D82" s="25"/>
      <c r="E82" s="25"/>
      <c r="F82" s="25"/>
      <c r="G82" s="25"/>
      <c r="H82" s="25"/>
      <c r="I82" s="25"/>
      <c r="J82" s="25"/>
      <c r="K82" s="25"/>
      <c r="L82" s="68"/>
      <c r="M82" s="68"/>
      <c r="N82" s="68"/>
      <c r="O82" s="68"/>
      <c r="P82" s="68"/>
      <c r="Q82" s="68"/>
      <c r="R82" s="68"/>
      <c r="S82" s="68"/>
      <c r="T82" s="68"/>
      <c r="U82" s="68"/>
      <c r="V82" s="68"/>
      <c r="W82" s="68"/>
      <c r="X82" s="68"/>
      <c r="Y82" s="68"/>
    </row>
    <row r="83" spans="1:27" s="16" customFormat="1" x14ac:dyDescent="0.3">
      <c r="A83" s="115" t="s">
        <v>3</v>
      </c>
      <c r="B83" s="110">
        <f>SUM(B71:B82)</f>
        <v>0</v>
      </c>
      <c r="C83" s="110">
        <f t="shared" ref="C83:K83" si="3">SUM(C71:C82)</f>
        <v>0</v>
      </c>
      <c r="D83" s="110">
        <f t="shared" si="3"/>
        <v>0</v>
      </c>
      <c r="E83" s="110">
        <f t="shared" si="3"/>
        <v>0</v>
      </c>
      <c r="F83" s="110">
        <f t="shared" si="3"/>
        <v>0</v>
      </c>
      <c r="G83" s="110">
        <f t="shared" si="3"/>
        <v>0</v>
      </c>
      <c r="H83" s="110">
        <f t="shared" si="3"/>
        <v>0</v>
      </c>
      <c r="I83" s="110">
        <f t="shared" si="3"/>
        <v>0</v>
      </c>
      <c r="J83" s="110">
        <f t="shared" si="3"/>
        <v>0</v>
      </c>
      <c r="K83" s="110">
        <f t="shared" si="3"/>
        <v>0</v>
      </c>
      <c r="L83" s="68"/>
      <c r="M83" s="68"/>
      <c r="N83" s="68"/>
      <c r="O83" s="68"/>
      <c r="P83" s="68"/>
      <c r="Q83" s="68"/>
      <c r="R83" s="68"/>
      <c r="S83" s="68"/>
      <c r="T83" s="68"/>
      <c r="U83" s="68"/>
      <c r="V83" s="68"/>
      <c r="W83" s="68"/>
      <c r="X83" s="68"/>
      <c r="Y83" s="68"/>
    </row>
    <row r="84" spans="1:27" s="15" customFormat="1" x14ac:dyDescent="0.3">
      <c r="A84" s="20"/>
      <c r="B84" s="21"/>
      <c r="C84" s="20"/>
      <c r="D84" s="20"/>
      <c r="E84" s="20"/>
      <c r="F84" s="20"/>
      <c r="G84" s="20"/>
      <c r="H84" s="20"/>
      <c r="I84" s="20"/>
      <c r="J84" s="20"/>
      <c r="K84" s="20"/>
    </row>
    <row r="85" spans="1:27" s="15" customFormat="1" x14ac:dyDescent="0.3">
      <c r="A85" s="20"/>
      <c r="B85" s="21"/>
      <c r="C85" s="20"/>
      <c r="D85" s="20"/>
      <c r="E85" s="20"/>
      <c r="F85" s="20"/>
      <c r="G85" s="20"/>
      <c r="H85" s="20"/>
      <c r="I85" s="20"/>
      <c r="J85" s="20"/>
      <c r="K85" s="20"/>
      <c r="R85" s="64"/>
      <c r="S85" s="64"/>
      <c r="T85" s="64"/>
      <c r="U85" s="64"/>
      <c r="V85" s="64"/>
      <c r="W85" s="64"/>
      <c r="X85" s="64"/>
      <c r="Y85" s="64"/>
      <c r="Z85" s="64"/>
      <c r="AA85" s="64"/>
    </row>
    <row r="86" spans="1:27" s="98" customFormat="1" ht="15.75" customHeight="1" x14ac:dyDescent="0.35">
      <c r="A86" s="310" t="s">
        <v>389</v>
      </c>
      <c r="B86" s="311"/>
      <c r="C86" s="311"/>
      <c r="D86" s="311"/>
      <c r="E86" s="311"/>
      <c r="F86" s="311"/>
      <c r="G86" s="311"/>
      <c r="H86" s="311"/>
      <c r="I86" s="311"/>
      <c r="J86" s="311"/>
      <c r="K86" s="312"/>
      <c r="L86" s="154"/>
      <c r="M86" s="154"/>
      <c r="N86" s="154"/>
      <c r="O86" s="154"/>
      <c r="P86" s="154"/>
      <c r="Q86" s="154"/>
      <c r="R86" s="154"/>
      <c r="S86" s="154"/>
      <c r="T86" s="154"/>
      <c r="U86" s="154"/>
      <c r="V86" s="154"/>
      <c r="W86" s="154"/>
      <c r="X86" s="154"/>
      <c r="Y86" s="154"/>
      <c r="Z86" s="16"/>
      <c r="AA86" s="16"/>
    </row>
    <row r="87" spans="1:27" s="16" customFormat="1" ht="15.75" customHeight="1" x14ac:dyDescent="0.3">
      <c r="A87" s="281" t="s">
        <v>40</v>
      </c>
      <c r="B87" s="284" t="s">
        <v>390</v>
      </c>
      <c r="C87" s="277" t="s">
        <v>353</v>
      </c>
      <c r="D87" s="278"/>
      <c r="E87" s="278"/>
      <c r="F87" s="279"/>
      <c r="G87" s="284" t="s">
        <v>391</v>
      </c>
      <c r="H87" s="277" t="s">
        <v>354</v>
      </c>
      <c r="I87" s="278"/>
      <c r="J87" s="278"/>
      <c r="K87" s="279"/>
      <c r="L87" s="105"/>
      <c r="M87" s="105"/>
      <c r="N87" s="105"/>
      <c r="O87" s="105"/>
      <c r="P87" s="105"/>
      <c r="Q87" s="105"/>
      <c r="R87" s="105"/>
      <c r="S87" s="105"/>
      <c r="T87" s="105"/>
      <c r="U87" s="105"/>
      <c r="V87" s="105"/>
      <c r="W87" s="105"/>
      <c r="X87" s="105"/>
      <c r="Y87" s="105"/>
    </row>
    <row r="88" spans="1:27" s="16" customFormat="1" ht="72" customHeight="1" x14ac:dyDescent="0.3">
      <c r="A88" s="282"/>
      <c r="B88" s="285"/>
      <c r="C88" s="165" t="s">
        <v>11</v>
      </c>
      <c r="D88" s="165" t="s">
        <v>12</v>
      </c>
      <c r="E88" s="165" t="s">
        <v>10</v>
      </c>
      <c r="F88" s="165" t="s">
        <v>1</v>
      </c>
      <c r="G88" s="285"/>
      <c r="H88" s="165" t="s">
        <v>11</v>
      </c>
      <c r="I88" s="165" t="s">
        <v>12</v>
      </c>
      <c r="J88" s="165" t="s">
        <v>10</v>
      </c>
      <c r="K88" s="165" t="s">
        <v>1</v>
      </c>
      <c r="L88" s="96"/>
      <c r="M88" s="96"/>
      <c r="N88" s="96"/>
      <c r="O88" s="96"/>
      <c r="P88" s="96"/>
      <c r="Q88" s="96"/>
      <c r="R88" s="96"/>
      <c r="S88" s="96"/>
      <c r="T88" s="96"/>
      <c r="U88" s="96"/>
      <c r="V88" s="96"/>
      <c r="W88" s="96"/>
      <c r="X88" s="96"/>
      <c r="Y88" s="96"/>
    </row>
    <row r="89" spans="1:27" s="16" customFormat="1" x14ac:dyDescent="0.3">
      <c r="A89" s="111">
        <v>43191</v>
      </c>
      <c r="B89" s="25"/>
      <c r="C89" s="100"/>
      <c r="D89" s="100"/>
      <c r="E89" s="100"/>
      <c r="F89" s="100"/>
      <c r="G89" s="25"/>
      <c r="H89" s="25"/>
      <c r="I89" s="25"/>
      <c r="J89" s="25"/>
      <c r="K89" s="25"/>
      <c r="L89" s="106"/>
      <c r="M89" s="106"/>
      <c r="N89" s="106"/>
      <c r="O89" s="106"/>
      <c r="P89" s="68"/>
      <c r="Q89" s="106"/>
      <c r="R89" s="106"/>
      <c r="S89" s="106"/>
      <c r="T89" s="106"/>
      <c r="U89" s="68"/>
      <c r="V89" s="106"/>
      <c r="W89" s="106"/>
      <c r="X89" s="106"/>
      <c r="Y89" s="106"/>
    </row>
    <row r="90" spans="1:27" s="16" customFormat="1" x14ac:dyDescent="0.3">
      <c r="A90" s="111">
        <v>43221</v>
      </c>
      <c r="B90" s="25"/>
      <c r="C90" s="100"/>
      <c r="D90" s="100"/>
      <c r="E90" s="100"/>
      <c r="F90" s="100"/>
      <c r="G90" s="25"/>
      <c r="H90" s="25"/>
      <c r="I90" s="25"/>
      <c r="J90" s="25"/>
      <c r="K90" s="25"/>
      <c r="L90" s="106"/>
      <c r="M90" s="106"/>
      <c r="N90" s="106"/>
      <c r="O90" s="106"/>
      <c r="P90" s="68"/>
      <c r="Q90" s="106"/>
      <c r="R90" s="106"/>
      <c r="S90" s="106"/>
      <c r="T90" s="106"/>
      <c r="U90" s="68"/>
      <c r="V90" s="106"/>
      <c r="W90" s="106"/>
      <c r="X90" s="106"/>
      <c r="Y90" s="106"/>
    </row>
    <row r="91" spans="1:27" s="16" customFormat="1" x14ac:dyDescent="0.3">
      <c r="A91" s="111">
        <v>43252</v>
      </c>
      <c r="B91" s="25"/>
      <c r="C91" s="100"/>
      <c r="D91" s="100"/>
      <c r="E91" s="100"/>
      <c r="F91" s="100"/>
      <c r="G91" s="25"/>
      <c r="H91" s="25"/>
      <c r="I91" s="25"/>
      <c r="J91" s="25"/>
      <c r="K91" s="25"/>
      <c r="L91" s="106"/>
      <c r="M91" s="106"/>
      <c r="N91" s="106"/>
      <c r="O91" s="106"/>
      <c r="P91" s="68"/>
      <c r="Q91" s="106"/>
      <c r="R91" s="106"/>
      <c r="S91" s="106"/>
      <c r="T91" s="106"/>
      <c r="U91" s="68"/>
      <c r="V91" s="106"/>
      <c r="W91" s="106"/>
      <c r="X91" s="106"/>
      <c r="Y91" s="106"/>
    </row>
    <row r="92" spans="1:27" s="16" customFormat="1" x14ac:dyDescent="0.3">
      <c r="A92" s="111">
        <v>43282</v>
      </c>
      <c r="B92" s="25"/>
      <c r="C92" s="100"/>
      <c r="D92" s="100"/>
      <c r="E92" s="100"/>
      <c r="F92" s="100"/>
      <c r="G92" s="25"/>
      <c r="H92" s="25"/>
      <c r="I92" s="25"/>
      <c r="J92" s="25"/>
      <c r="K92" s="25"/>
      <c r="L92" s="106"/>
      <c r="M92" s="106"/>
      <c r="N92" s="106"/>
      <c r="O92" s="106"/>
      <c r="P92" s="68"/>
      <c r="Q92" s="106"/>
      <c r="R92" s="106"/>
      <c r="S92" s="106"/>
      <c r="T92" s="106"/>
      <c r="U92" s="68"/>
      <c r="V92" s="106"/>
      <c r="W92" s="106"/>
      <c r="X92" s="106"/>
      <c r="Y92" s="106"/>
    </row>
    <row r="93" spans="1:27" s="16" customFormat="1" x14ac:dyDescent="0.3">
      <c r="A93" s="111">
        <v>43313</v>
      </c>
      <c r="B93" s="100"/>
      <c r="C93" s="100"/>
      <c r="D93" s="100"/>
      <c r="E93" s="100"/>
      <c r="F93" s="100"/>
      <c r="G93" s="100"/>
      <c r="H93" s="25"/>
      <c r="I93" s="25"/>
      <c r="J93" s="25"/>
      <c r="K93" s="25"/>
      <c r="L93" s="106"/>
      <c r="M93" s="106"/>
      <c r="N93" s="106"/>
      <c r="O93" s="106"/>
      <c r="P93" s="68"/>
      <c r="Q93" s="106"/>
      <c r="R93" s="106"/>
      <c r="S93" s="106"/>
      <c r="T93" s="106"/>
      <c r="U93" s="68"/>
      <c r="V93" s="106"/>
      <c r="W93" s="106"/>
      <c r="X93" s="106"/>
      <c r="Y93" s="106"/>
    </row>
    <row r="94" spans="1:27" s="16" customFormat="1" x14ac:dyDescent="0.3">
      <c r="A94" s="111">
        <v>43344</v>
      </c>
      <c r="B94" s="100"/>
      <c r="C94" s="100"/>
      <c r="D94" s="100"/>
      <c r="E94" s="100"/>
      <c r="F94" s="100"/>
      <c r="G94" s="100"/>
      <c r="H94" s="25"/>
      <c r="I94" s="25"/>
      <c r="J94" s="25"/>
      <c r="K94" s="25"/>
      <c r="L94" s="106"/>
      <c r="M94" s="106"/>
      <c r="N94" s="106"/>
      <c r="O94" s="106"/>
      <c r="P94" s="68"/>
      <c r="Q94" s="68"/>
      <c r="R94" s="68"/>
      <c r="S94" s="68"/>
      <c r="T94" s="68"/>
      <c r="U94" s="68"/>
      <c r="V94" s="68"/>
      <c r="W94" s="68"/>
      <c r="X94" s="68"/>
      <c r="Y94" s="68"/>
    </row>
    <row r="95" spans="1:27" s="16" customFormat="1" x14ac:dyDescent="0.3">
      <c r="A95" s="111">
        <v>43374</v>
      </c>
      <c r="B95" s="25"/>
      <c r="C95" s="25"/>
      <c r="D95" s="25"/>
      <c r="E95" s="25"/>
      <c r="F95" s="25"/>
      <c r="G95" s="25"/>
      <c r="H95" s="25"/>
      <c r="I95" s="25"/>
      <c r="J95" s="25"/>
      <c r="K95" s="25"/>
      <c r="L95" s="68"/>
      <c r="M95" s="68"/>
      <c r="N95" s="68"/>
      <c r="O95" s="68"/>
      <c r="P95" s="68"/>
      <c r="Q95" s="68"/>
      <c r="R95" s="68"/>
      <c r="S95" s="68"/>
      <c r="T95" s="68"/>
      <c r="U95" s="68"/>
      <c r="V95" s="68"/>
      <c r="W95" s="68"/>
      <c r="X95" s="68"/>
      <c r="Y95" s="68"/>
    </row>
    <row r="96" spans="1:27" s="16" customFormat="1" x14ac:dyDescent="0.3">
      <c r="A96" s="111">
        <v>43405</v>
      </c>
      <c r="B96" s="25"/>
      <c r="C96" s="25"/>
      <c r="D96" s="25"/>
      <c r="E96" s="25"/>
      <c r="F96" s="25"/>
      <c r="G96" s="25"/>
      <c r="H96" s="25"/>
      <c r="I96" s="25"/>
      <c r="J96" s="25"/>
      <c r="K96" s="25"/>
      <c r="L96" s="68"/>
      <c r="M96" s="68"/>
      <c r="N96" s="68"/>
      <c r="O96" s="68"/>
      <c r="P96" s="68"/>
      <c r="Q96" s="68"/>
      <c r="R96" s="68"/>
      <c r="S96" s="68"/>
      <c r="T96" s="68"/>
      <c r="U96" s="68"/>
      <c r="V96" s="68"/>
      <c r="W96" s="68"/>
      <c r="X96" s="68"/>
      <c r="Y96" s="68"/>
    </row>
    <row r="97" spans="1:27" s="16" customFormat="1" x14ac:dyDescent="0.3">
      <c r="A97" s="111">
        <v>43435</v>
      </c>
      <c r="B97" s="25"/>
      <c r="C97" s="25"/>
      <c r="D97" s="25"/>
      <c r="E97" s="25"/>
      <c r="F97" s="25"/>
      <c r="G97" s="25"/>
      <c r="H97" s="25"/>
      <c r="I97" s="25"/>
      <c r="J97" s="25"/>
      <c r="K97" s="25"/>
      <c r="L97" s="68"/>
      <c r="M97" s="68"/>
      <c r="N97" s="68"/>
      <c r="O97" s="68"/>
      <c r="P97" s="68"/>
      <c r="Q97" s="68"/>
      <c r="R97" s="68"/>
      <c r="S97" s="68"/>
      <c r="T97" s="68"/>
      <c r="U97" s="68"/>
      <c r="V97" s="68"/>
      <c r="W97" s="68"/>
      <c r="X97" s="68"/>
      <c r="Y97" s="68"/>
    </row>
    <row r="98" spans="1:27" s="16" customFormat="1" x14ac:dyDescent="0.3">
      <c r="A98" s="111">
        <v>43466</v>
      </c>
      <c r="B98" s="25"/>
      <c r="C98" s="25"/>
      <c r="D98" s="25"/>
      <c r="E98" s="25"/>
      <c r="F98" s="25"/>
      <c r="G98" s="25"/>
      <c r="H98" s="25"/>
      <c r="I98" s="25"/>
      <c r="J98" s="25"/>
      <c r="K98" s="25"/>
      <c r="L98" s="68"/>
      <c r="M98" s="68"/>
      <c r="N98" s="68"/>
      <c r="O98" s="68"/>
      <c r="P98" s="68"/>
      <c r="Q98" s="68"/>
      <c r="R98" s="68"/>
      <c r="S98" s="68"/>
      <c r="T98" s="68"/>
      <c r="U98" s="68"/>
      <c r="V98" s="68"/>
      <c r="W98" s="68"/>
      <c r="X98" s="68"/>
      <c r="Y98" s="68"/>
    </row>
    <row r="99" spans="1:27" s="16" customFormat="1" x14ac:dyDescent="0.3">
      <c r="A99" s="111">
        <v>43497</v>
      </c>
      <c r="B99" s="25"/>
      <c r="C99" s="25"/>
      <c r="D99" s="25"/>
      <c r="E99" s="25"/>
      <c r="F99" s="25"/>
      <c r="G99" s="25"/>
      <c r="H99" s="25"/>
      <c r="I99" s="25"/>
      <c r="J99" s="25"/>
      <c r="K99" s="25"/>
      <c r="L99" s="68"/>
      <c r="M99" s="68"/>
      <c r="N99" s="68"/>
      <c r="O99" s="68"/>
      <c r="P99" s="68"/>
      <c r="Q99" s="68"/>
      <c r="R99" s="68"/>
      <c r="S99" s="68"/>
      <c r="T99" s="68"/>
      <c r="U99" s="68"/>
      <c r="V99" s="68"/>
      <c r="W99" s="68"/>
      <c r="X99" s="68"/>
      <c r="Y99" s="68"/>
    </row>
    <row r="100" spans="1:27" s="16" customFormat="1" x14ac:dyDescent="0.3">
      <c r="A100" s="111">
        <v>43525</v>
      </c>
      <c r="B100" s="25"/>
      <c r="C100" s="25"/>
      <c r="D100" s="25"/>
      <c r="E100" s="25"/>
      <c r="F100" s="25"/>
      <c r="G100" s="25"/>
      <c r="H100" s="25"/>
      <c r="I100" s="25"/>
      <c r="J100" s="25"/>
      <c r="K100" s="25"/>
      <c r="L100" s="68"/>
      <c r="M100" s="68"/>
      <c r="N100" s="68"/>
      <c r="O100" s="68"/>
      <c r="P100" s="68"/>
      <c r="Q100" s="68"/>
      <c r="R100" s="68"/>
      <c r="S100" s="68"/>
      <c r="T100" s="68"/>
      <c r="U100" s="68"/>
      <c r="V100" s="68"/>
      <c r="W100" s="68"/>
      <c r="X100" s="68"/>
      <c r="Y100" s="68"/>
    </row>
    <row r="101" spans="1:27" s="16" customFormat="1" x14ac:dyDescent="0.3">
      <c r="A101" s="115" t="s">
        <v>3</v>
      </c>
      <c r="B101" s="110">
        <f>SUM(B89:B100)</f>
        <v>0</v>
      </c>
      <c r="C101" s="110">
        <f t="shared" ref="C101:K101" si="4">SUM(C89:C100)</f>
        <v>0</v>
      </c>
      <c r="D101" s="110">
        <f t="shared" si="4"/>
        <v>0</v>
      </c>
      <c r="E101" s="110">
        <f t="shared" si="4"/>
        <v>0</v>
      </c>
      <c r="F101" s="110">
        <f t="shared" si="4"/>
        <v>0</v>
      </c>
      <c r="G101" s="110">
        <f t="shared" si="4"/>
        <v>0</v>
      </c>
      <c r="H101" s="110">
        <f t="shared" si="4"/>
        <v>0</v>
      </c>
      <c r="I101" s="110">
        <f t="shared" si="4"/>
        <v>0</v>
      </c>
      <c r="J101" s="110">
        <f t="shared" si="4"/>
        <v>0</v>
      </c>
      <c r="K101" s="110">
        <f t="shared" si="4"/>
        <v>0</v>
      </c>
      <c r="L101" s="68"/>
      <c r="M101" s="68"/>
      <c r="N101" s="68"/>
      <c r="O101" s="68"/>
      <c r="P101" s="68"/>
      <c r="Q101" s="68"/>
      <c r="R101" s="68"/>
      <c r="S101" s="68"/>
      <c r="T101" s="68"/>
      <c r="U101" s="68"/>
      <c r="V101" s="68"/>
      <c r="W101" s="68"/>
      <c r="X101" s="68"/>
      <c r="Y101" s="68"/>
    </row>
    <row r="102" spans="1:27" s="15" customFormat="1" x14ac:dyDescent="0.3">
      <c r="A102" s="20"/>
      <c r="B102" s="21"/>
      <c r="C102" s="20"/>
      <c r="D102" s="20"/>
      <c r="E102" s="20"/>
      <c r="F102" s="20"/>
      <c r="G102" s="20"/>
      <c r="H102" s="20"/>
      <c r="I102" s="20"/>
      <c r="J102" s="20"/>
      <c r="K102" s="20"/>
    </row>
    <row r="103" spans="1:27" s="15" customFormat="1" x14ac:dyDescent="0.3">
      <c r="A103" s="20"/>
      <c r="B103" s="21"/>
      <c r="C103" s="20"/>
      <c r="D103" s="20"/>
      <c r="E103" s="20"/>
      <c r="F103" s="20"/>
      <c r="G103" s="20"/>
      <c r="H103" s="20"/>
      <c r="I103" s="20"/>
      <c r="J103" s="20"/>
      <c r="K103" s="20"/>
      <c r="R103" s="64"/>
      <c r="S103" s="64"/>
      <c r="T103" s="64"/>
      <c r="U103" s="64"/>
      <c r="V103" s="64"/>
      <c r="W103" s="64"/>
      <c r="X103" s="64"/>
      <c r="Y103" s="64"/>
      <c r="Z103" s="64"/>
      <c r="AA103" s="64"/>
    </row>
    <row r="104" spans="1:27" s="15" customFormat="1" ht="20.399999999999999" x14ac:dyDescent="0.35">
      <c r="A104" s="291" t="s">
        <v>34</v>
      </c>
      <c r="B104" s="291"/>
      <c r="C104" s="291"/>
      <c r="D104" s="291"/>
      <c r="E104" s="291"/>
      <c r="F104" s="291"/>
      <c r="G104" s="291"/>
      <c r="H104" s="291"/>
      <c r="I104" s="291"/>
      <c r="J104" s="291"/>
      <c r="K104" s="291"/>
      <c r="L104" s="291"/>
      <c r="M104" s="291"/>
      <c r="R104" s="64"/>
      <c r="S104" s="64"/>
      <c r="T104" s="64"/>
      <c r="U104" s="64"/>
      <c r="V104" s="64"/>
      <c r="W104" s="64"/>
      <c r="X104" s="64"/>
      <c r="Y104" s="64"/>
      <c r="Z104" s="64"/>
      <c r="AA104" s="64"/>
    </row>
    <row r="105" spans="1:27" ht="15.75" customHeight="1" x14ac:dyDescent="0.3">
      <c r="A105" s="281" t="s">
        <v>40</v>
      </c>
      <c r="B105" s="284" t="s">
        <v>357</v>
      </c>
      <c r="C105" s="284" t="s">
        <v>358</v>
      </c>
      <c r="D105" s="277" t="s">
        <v>353</v>
      </c>
      <c r="E105" s="278"/>
      <c r="F105" s="278"/>
      <c r="G105" s="279"/>
      <c r="H105" s="284" t="s">
        <v>359</v>
      </c>
      <c r="I105" s="284" t="s">
        <v>360</v>
      </c>
      <c r="J105" s="277" t="s">
        <v>354</v>
      </c>
      <c r="K105" s="278"/>
      <c r="L105" s="278"/>
      <c r="M105" s="279"/>
      <c r="N105" s="16"/>
      <c r="O105" s="16"/>
      <c r="P105" s="16"/>
    </row>
    <row r="106" spans="1:27" s="16" customFormat="1" ht="68.25" customHeight="1" x14ac:dyDescent="0.3">
      <c r="A106" s="282"/>
      <c r="B106" s="285"/>
      <c r="C106" s="285"/>
      <c r="D106" s="107" t="s">
        <v>11</v>
      </c>
      <c r="E106" s="107" t="s">
        <v>12</v>
      </c>
      <c r="F106" s="107" t="s">
        <v>10</v>
      </c>
      <c r="G106" s="107" t="s">
        <v>1</v>
      </c>
      <c r="H106" s="285"/>
      <c r="I106" s="285"/>
      <c r="J106" s="107" t="s">
        <v>11</v>
      </c>
      <c r="K106" s="107" t="s">
        <v>12</v>
      </c>
      <c r="L106" s="107" t="s">
        <v>10</v>
      </c>
      <c r="M106" s="107" t="s">
        <v>1</v>
      </c>
    </row>
    <row r="107" spans="1:27" s="15" customFormat="1" x14ac:dyDescent="0.3">
      <c r="A107" s="111">
        <v>43191</v>
      </c>
      <c r="B107" s="25"/>
      <c r="C107" s="25"/>
      <c r="D107" s="124"/>
      <c r="E107" s="124"/>
      <c r="F107" s="100"/>
      <c r="G107" s="100"/>
      <c r="H107" s="100"/>
      <c r="I107" s="25"/>
      <c r="J107" s="124"/>
      <c r="K107" s="124"/>
      <c r="L107" s="25"/>
      <c r="M107" s="25"/>
    </row>
    <row r="108" spans="1:27" s="15" customFormat="1" x14ac:dyDescent="0.3">
      <c r="A108" s="111">
        <v>43221</v>
      </c>
      <c r="B108" s="25"/>
      <c r="C108" s="25"/>
      <c r="D108" s="124"/>
      <c r="E108" s="124"/>
      <c r="F108" s="100"/>
      <c r="G108" s="100"/>
      <c r="H108" s="100"/>
      <c r="I108" s="25"/>
      <c r="J108" s="124"/>
      <c r="K108" s="124"/>
      <c r="L108" s="25"/>
      <c r="M108" s="25"/>
    </row>
    <row r="109" spans="1:27" s="15" customFormat="1" x14ac:dyDescent="0.3">
      <c r="A109" s="111">
        <v>43252</v>
      </c>
      <c r="B109" s="25"/>
      <c r="C109" s="25"/>
      <c r="D109" s="124"/>
      <c r="E109" s="124"/>
      <c r="F109" s="100"/>
      <c r="G109" s="100"/>
      <c r="H109" s="100"/>
      <c r="I109" s="25"/>
      <c r="J109" s="124"/>
      <c r="K109" s="124"/>
      <c r="L109" s="25"/>
      <c r="M109" s="25"/>
    </row>
    <row r="110" spans="1:27" s="15" customFormat="1" x14ac:dyDescent="0.3">
      <c r="A110" s="111">
        <v>43282</v>
      </c>
      <c r="B110" s="25"/>
      <c r="C110" s="25"/>
      <c r="D110" s="124"/>
      <c r="E110" s="124"/>
      <c r="F110" s="100"/>
      <c r="G110" s="100"/>
      <c r="H110" s="100"/>
      <c r="I110" s="25"/>
      <c r="J110" s="124"/>
      <c r="K110" s="124"/>
      <c r="L110" s="25"/>
      <c r="M110" s="25"/>
    </row>
    <row r="111" spans="1:27" s="15" customFormat="1" x14ac:dyDescent="0.3">
      <c r="A111" s="111">
        <v>43313</v>
      </c>
      <c r="B111" s="100"/>
      <c r="C111" s="100"/>
      <c r="D111" s="124"/>
      <c r="E111" s="124"/>
      <c r="F111" s="100"/>
      <c r="G111" s="100"/>
      <c r="H111" s="100"/>
      <c r="I111" s="100"/>
      <c r="J111" s="124"/>
      <c r="K111" s="124"/>
      <c r="L111" s="25"/>
      <c r="M111" s="25"/>
    </row>
    <row r="112" spans="1:27" s="15" customFormat="1" x14ac:dyDescent="0.3">
      <c r="A112" s="111">
        <v>43344</v>
      </c>
      <c r="B112" s="100"/>
      <c r="C112" s="100"/>
      <c r="D112" s="124"/>
      <c r="E112" s="124"/>
      <c r="F112" s="100"/>
      <c r="G112" s="100"/>
      <c r="H112" s="100"/>
      <c r="I112" s="100"/>
      <c r="J112" s="124"/>
      <c r="K112" s="124"/>
      <c r="L112" s="25"/>
      <c r="M112" s="25"/>
    </row>
    <row r="113" spans="1:27" s="15" customFormat="1" x14ac:dyDescent="0.3">
      <c r="A113" s="111">
        <v>43374</v>
      </c>
      <c r="B113" s="25"/>
      <c r="C113" s="25"/>
      <c r="D113" s="125"/>
      <c r="E113" s="125"/>
      <c r="F113" s="25"/>
      <c r="G113" s="25"/>
      <c r="H113" s="25"/>
      <c r="I113" s="25"/>
      <c r="J113" s="125"/>
      <c r="K113" s="125"/>
      <c r="L113" s="25"/>
      <c r="M113" s="25"/>
    </row>
    <row r="114" spans="1:27" s="15" customFormat="1" x14ac:dyDescent="0.3">
      <c r="A114" s="111">
        <v>43405</v>
      </c>
      <c r="B114" s="25"/>
      <c r="C114" s="25"/>
      <c r="D114" s="125"/>
      <c r="E114" s="125"/>
      <c r="F114" s="25"/>
      <c r="G114" s="25"/>
      <c r="H114" s="25"/>
      <c r="I114" s="25"/>
      <c r="J114" s="125"/>
      <c r="K114" s="125"/>
      <c r="L114" s="25"/>
      <c r="M114" s="25"/>
    </row>
    <row r="115" spans="1:27" s="15" customFormat="1" x14ac:dyDescent="0.3">
      <c r="A115" s="111">
        <v>43435</v>
      </c>
      <c r="B115" s="25"/>
      <c r="C115" s="25"/>
      <c r="D115" s="125"/>
      <c r="E115" s="125"/>
      <c r="F115" s="25"/>
      <c r="G115" s="25"/>
      <c r="H115" s="25"/>
      <c r="I115" s="25"/>
      <c r="J115" s="125"/>
      <c r="K115" s="125"/>
      <c r="L115" s="25"/>
      <c r="M115" s="25"/>
    </row>
    <row r="116" spans="1:27" s="15" customFormat="1" x14ac:dyDescent="0.3">
      <c r="A116" s="111">
        <v>43466</v>
      </c>
      <c r="B116" s="25"/>
      <c r="C116" s="25"/>
      <c r="D116" s="125"/>
      <c r="E116" s="125"/>
      <c r="F116" s="25"/>
      <c r="G116" s="25"/>
      <c r="H116" s="25"/>
      <c r="I116" s="25"/>
      <c r="J116" s="125"/>
      <c r="K116" s="125"/>
      <c r="L116" s="25"/>
      <c r="M116" s="25"/>
    </row>
    <row r="117" spans="1:27" s="15" customFormat="1" x14ac:dyDescent="0.3">
      <c r="A117" s="111">
        <v>43497</v>
      </c>
      <c r="B117" s="25"/>
      <c r="C117" s="25"/>
      <c r="D117" s="125"/>
      <c r="E117" s="125"/>
      <c r="F117" s="25"/>
      <c r="G117" s="25"/>
      <c r="H117" s="25"/>
      <c r="I117" s="25"/>
      <c r="J117" s="125"/>
      <c r="K117" s="125"/>
      <c r="L117" s="25"/>
      <c r="M117" s="25"/>
    </row>
    <row r="118" spans="1:27" s="15" customFormat="1" x14ac:dyDescent="0.3">
      <c r="A118" s="111">
        <v>43525</v>
      </c>
      <c r="B118" s="25"/>
      <c r="C118" s="25"/>
      <c r="D118" s="125"/>
      <c r="E118" s="125"/>
      <c r="F118" s="25"/>
      <c r="G118" s="25"/>
      <c r="H118" s="25"/>
      <c r="I118" s="25"/>
      <c r="J118" s="125"/>
      <c r="K118" s="125"/>
      <c r="L118" s="25"/>
      <c r="M118" s="25"/>
    </row>
    <row r="119" spans="1:27" s="15" customFormat="1" x14ac:dyDescent="0.3">
      <c r="A119" s="115" t="s">
        <v>3</v>
      </c>
      <c r="B119" s="110">
        <f t="shared" ref="B119:H119" si="5">SUM(B107:B118)</f>
        <v>0</v>
      </c>
      <c r="C119" s="110">
        <f t="shared" si="5"/>
        <v>0</v>
      </c>
      <c r="D119" s="124"/>
      <c r="E119" s="124"/>
      <c r="F119" s="110">
        <f t="shared" si="5"/>
        <v>0</v>
      </c>
      <c r="G119" s="110">
        <f t="shared" si="5"/>
        <v>0</v>
      </c>
      <c r="H119" s="110">
        <f t="shared" si="5"/>
        <v>0</v>
      </c>
      <c r="I119" s="110">
        <f>SUM(I107:I118)</f>
        <v>0</v>
      </c>
      <c r="J119" s="124"/>
      <c r="K119" s="124"/>
      <c r="L119" s="110">
        <f t="shared" ref="L119:M119" si="6">SUM(L107:L118)</f>
        <v>0</v>
      </c>
      <c r="M119" s="110">
        <f t="shared" si="6"/>
        <v>0</v>
      </c>
    </row>
    <row r="120" spans="1:27" s="15" customFormat="1" x14ac:dyDescent="0.3">
      <c r="A120" s="22"/>
      <c r="B120" s="22"/>
      <c r="C120" s="22"/>
      <c r="D120" s="22"/>
      <c r="E120" s="22"/>
      <c r="F120" s="22"/>
      <c r="G120" s="22"/>
      <c r="H120" s="22"/>
      <c r="I120" s="22"/>
      <c r="J120" s="22"/>
      <c r="K120" s="22"/>
    </row>
    <row r="121" spans="1:27" s="15" customFormat="1" x14ac:dyDescent="0.3">
      <c r="A121" s="20"/>
      <c r="B121" s="21"/>
      <c r="C121" s="20"/>
      <c r="D121" s="20"/>
      <c r="E121" s="20"/>
      <c r="F121" s="20"/>
      <c r="G121" s="20"/>
      <c r="H121" s="20"/>
      <c r="I121" s="20"/>
      <c r="J121" s="20"/>
      <c r="K121" s="20"/>
      <c r="R121" s="64"/>
      <c r="S121" s="64"/>
      <c r="T121" s="64"/>
      <c r="U121" s="64"/>
      <c r="V121" s="64"/>
      <c r="W121" s="64"/>
      <c r="X121" s="64"/>
      <c r="Y121" s="64"/>
      <c r="Z121" s="64"/>
      <c r="AA121" s="64"/>
    </row>
    <row r="122" spans="1:27" s="98" customFormat="1" ht="15.75" customHeight="1" x14ac:dyDescent="0.35">
      <c r="A122" s="291" t="s">
        <v>18</v>
      </c>
      <c r="B122" s="291"/>
      <c r="C122" s="291"/>
      <c r="D122" s="291"/>
      <c r="E122" s="291"/>
      <c r="F122" s="291"/>
      <c r="G122" s="291"/>
      <c r="H122" s="291"/>
      <c r="I122" s="291"/>
      <c r="J122" s="291"/>
      <c r="K122" s="291"/>
      <c r="L122" s="291"/>
      <c r="M122" s="291"/>
      <c r="N122" s="104"/>
      <c r="O122" s="104"/>
      <c r="P122" s="104"/>
      <c r="Q122" s="104"/>
      <c r="R122" s="104"/>
      <c r="S122" s="104"/>
      <c r="T122" s="104"/>
      <c r="U122" s="104"/>
      <c r="V122" s="16"/>
      <c r="W122" s="16"/>
      <c r="X122" s="16"/>
      <c r="Y122" s="16"/>
      <c r="Z122" s="16"/>
      <c r="AA122" s="16"/>
    </row>
    <row r="123" spans="1:27" s="16" customFormat="1" ht="27" customHeight="1" x14ac:dyDescent="0.3">
      <c r="A123" s="281" t="s">
        <v>40</v>
      </c>
      <c r="B123" s="284" t="s">
        <v>357</v>
      </c>
      <c r="C123" s="284" t="s">
        <v>358</v>
      </c>
      <c r="D123" s="277" t="s">
        <v>353</v>
      </c>
      <c r="E123" s="278"/>
      <c r="F123" s="278"/>
      <c r="G123" s="279"/>
      <c r="H123" s="284" t="s">
        <v>359</v>
      </c>
      <c r="I123" s="284" t="s">
        <v>360</v>
      </c>
      <c r="J123" s="277" t="s">
        <v>354</v>
      </c>
      <c r="K123" s="278"/>
      <c r="L123" s="278"/>
      <c r="M123" s="279"/>
      <c r="N123" s="105"/>
      <c r="O123" s="105"/>
      <c r="P123" s="105"/>
      <c r="Q123" s="105"/>
      <c r="R123" s="105"/>
      <c r="S123" s="105"/>
      <c r="T123" s="105"/>
      <c r="U123" s="105"/>
    </row>
    <row r="124" spans="1:27" s="16" customFormat="1" ht="55.5" customHeight="1" x14ac:dyDescent="0.3">
      <c r="A124" s="282"/>
      <c r="B124" s="285"/>
      <c r="C124" s="285"/>
      <c r="D124" s="107" t="s">
        <v>11</v>
      </c>
      <c r="E124" s="107" t="s">
        <v>12</v>
      </c>
      <c r="F124" s="107" t="s">
        <v>10</v>
      </c>
      <c r="G124" s="107" t="s">
        <v>1</v>
      </c>
      <c r="H124" s="285"/>
      <c r="I124" s="285"/>
      <c r="J124" s="107" t="s">
        <v>11</v>
      </c>
      <c r="K124" s="107" t="s">
        <v>12</v>
      </c>
      <c r="L124" s="107" t="s">
        <v>10</v>
      </c>
      <c r="M124" s="107" t="s">
        <v>1</v>
      </c>
      <c r="N124" s="96"/>
      <c r="O124" s="96"/>
      <c r="P124" s="96"/>
      <c r="Q124" s="96"/>
      <c r="R124" s="96"/>
      <c r="S124" s="96"/>
      <c r="T124" s="96"/>
      <c r="U124" s="96"/>
    </row>
    <row r="125" spans="1:27" s="16" customFormat="1" x14ac:dyDescent="0.3">
      <c r="A125" s="111">
        <v>43191</v>
      </c>
      <c r="B125" s="25"/>
      <c r="C125" s="25"/>
      <c r="D125" s="124"/>
      <c r="E125" s="124"/>
      <c r="F125" s="100"/>
      <c r="G125" s="100"/>
      <c r="H125" s="100"/>
      <c r="I125" s="25"/>
      <c r="J125" s="124"/>
      <c r="K125" s="124"/>
      <c r="L125" s="25"/>
      <c r="M125" s="25"/>
      <c r="N125" s="106"/>
      <c r="O125" s="106"/>
      <c r="P125" s="106"/>
      <c r="Q125" s="68"/>
      <c r="R125" s="106"/>
      <c r="S125" s="106"/>
      <c r="T125" s="106"/>
      <c r="U125" s="106"/>
    </row>
    <row r="126" spans="1:27" s="16" customFormat="1" x14ac:dyDescent="0.3">
      <c r="A126" s="111">
        <v>43221</v>
      </c>
      <c r="B126" s="25"/>
      <c r="C126" s="25"/>
      <c r="D126" s="124"/>
      <c r="E126" s="124"/>
      <c r="F126" s="100"/>
      <c r="G126" s="100"/>
      <c r="H126" s="100"/>
      <c r="I126" s="25"/>
      <c r="J126" s="124"/>
      <c r="K126" s="124"/>
      <c r="L126" s="25"/>
      <c r="M126" s="25"/>
      <c r="N126" s="106"/>
      <c r="O126" s="106"/>
      <c r="P126" s="106"/>
      <c r="Q126" s="68"/>
      <c r="R126" s="106"/>
      <c r="S126" s="106"/>
      <c r="T126" s="106"/>
      <c r="U126" s="106"/>
    </row>
    <row r="127" spans="1:27" s="16" customFormat="1" x14ac:dyDescent="0.3">
      <c r="A127" s="111">
        <v>43252</v>
      </c>
      <c r="B127" s="25"/>
      <c r="C127" s="25"/>
      <c r="D127" s="124"/>
      <c r="E127" s="124"/>
      <c r="F127" s="100"/>
      <c r="G127" s="100"/>
      <c r="H127" s="100"/>
      <c r="I127" s="25"/>
      <c r="J127" s="124"/>
      <c r="K127" s="124"/>
      <c r="L127" s="25"/>
      <c r="M127" s="25"/>
      <c r="N127" s="106"/>
      <c r="O127" s="106"/>
      <c r="P127" s="106"/>
      <c r="Q127" s="68"/>
      <c r="R127" s="106"/>
      <c r="S127" s="106"/>
      <c r="T127" s="106"/>
      <c r="U127" s="106"/>
    </row>
    <row r="128" spans="1:27" s="16" customFormat="1" x14ac:dyDescent="0.3">
      <c r="A128" s="111">
        <v>43282</v>
      </c>
      <c r="B128" s="25"/>
      <c r="C128" s="25"/>
      <c r="D128" s="124"/>
      <c r="E128" s="124"/>
      <c r="F128" s="100"/>
      <c r="G128" s="100"/>
      <c r="H128" s="100"/>
      <c r="I128" s="25"/>
      <c r="J128" s="124"/>
      <c r="K128" s="124"/>
      <c r="L128" s="25"/>
      <c r="M128" s="25"/>
      <c r="N128" s="106"/>
      <c r="O128" s="106"/>
      <c r="P128" s="106"/>
      <c r="Q128" s="68"/>
      <c r="R128" s="106"/>
      <c r="S128" s="106"/>
      <c r="T128" s="106"/>
      <c r="U128" s="106"/>
    </row>
    <row r="129" spans="1:27" s="16" customFormat="1" x14ac:dyDescent="0.3">
      <c r="A129" s="111">
        <v>43313</v>
      </c>
      <c r="B129" s="100"/>
      <c r="C129" s="100"/>
      <c r="D129" s="124"/>
      <c r="E129" s="124"/>
      <c r="F129" s="100"/>
      <c r="G129" s="100"/>
      <c r="H129" s="100"/>
      <c r="I129" s="100"/>
      <c r="J129" s="124"/>
      <c r="K129" s="124"/>
      <c r="L129" s="25"/>
      <c r="M129" s="25"/>
      <c r="N129" s="106"/>
      <c r="O129" s="106"/>
      <c r="P129" s="106"/>
      <c r="Q129" s="68"/>
      <c r="R129" s="106"/>
      <c r="S129" s="106"/>
      <c r="T129" s="106"/>
      <c r="U129" s="106"/>
    </row>
    <row r="130" spans="1:27" s="16" customFormat="1" x14ac:dyDescent="0.3">
      <c r="A130" s="111">
        <v>43344</v>
      </c>
      <c r="B130" s="100"/>
      <c r="C130" s="100"/>
      <c r="D130" s="124"/>
      <c r="E130" s="124"/>
      <c r="F130" s="100"/>
      <c r="G130" s="100"/>
      <c r="H130" s="100"/>
      <c r="I130" s="100"/>
      <c r="J130" s="124"/>
      <c r="K130" s="124"/>
      <c r="L130" s="25"/>
      <c r="M130" s="25"/>
      <c r="N130" s="68"/>
      <c r="O130" s="68"/>
      <c r="P130" s="68"/>
      <c r="Q130" s="68"/>
      <c r="R130" s="68"/>
      <c r="S130" s="68"/>
      <c r="T130" s="68"/>
      <c r="U130" s="68"/>
    </row>
    <row r="131" spans="1:27" s="16" customFormat="1" x14ac:dyDescent="0.3">
      <c r="A131" s="111">
        <v>43374</v>
      </c>
      <c r="B131" s="25"/>
      <c r="C131" s="25"/>
      <c r="D131" s="125"/>
      <c r="E131" s="125"/>
      <c r="F131" s="25"/>
      <c r="G131" s="25"/>
      <c r="H131" s="25"/>
      <c r="I131" s="25"/>
      <c r="J131" s="125"/>
      <c r="K131" s="125"/>
      <c r="L131" s="25"/>
      <c r="M131" s="25"/>
      <c r="N131" s="68"/>
      <c r="O131" s="68"/>
      <c r="P131" s="68"/>
      <c r="Q131" s="68"/>
      <c r="R131" s="68"/>
      <c r="S131" s="68"/>
      <c r="T131" s="68"/>
      <c r="U131" s="68"/>
    </row>
    <row r="132" spans="1:27" s="16" customFormat="1" x14ac:dyDescent="0.3">
      <c r="A132" s="111">
        <v>43405</v>
      </c>
      <c r="B132" s="25"/>
      <c r="C132" s="25"/>
      <c r="D132" s="125"/>
      <c r="E132" s="125"/>
      <c r="F132" s="25"/>
      <c r="G132" s="25"/>
      <c r="H132" s="25"/>
      <c r="I132" s="25"/>
      <c r="J132" s="125"/>
      <c r="K132" s="125"/>
      <c r="L132" s="25"/>
      <c r="M132" s="25"/>
      <c r="N132" s="68"/>
      <c r="O132" s="68"/>
      <c r="P132" s="68"/>
      <c r="Q132" s="68"/>
      <c r="R132" s="68"/>
      <c r="S132" s="68"/>
      <c r="T132" s="68"/>
      <c r="U132" s="68"/>
    </row>
    <row r="133" spans="1:27" s="16" customFormat="1" x14ac:dyDescent="0.3">
      <c r="A133" s="111">
        <v>43435</v>
      </c>
      <c r="B133" s="25"/>
      <c r="C133" s="25"/>
      <c r="D133" s="125"/>
      <c r="E133" s="125"/>
      <c r="F133" s="25"/>
      <c r="G133" s="25"/>
      <c r="H133" s="25"/>
      <c r="I133" s="25"/>
      <c r="J133" s="125"/>
      <c r="K133" s="125"/>
      <c r="L133" s="25"/>
      <c r="M133" s="25"/>
      <c r="N133" s="68"/>
      <c r="O133" s="68"/>
      <c r="P133" s="68"/>
      <c r="Q133" s="68"/>
      <c r="R133" s="68"/>
      <c r="S133" s="68"/>
      <c r="T133" s="68"/>
      <c r="U133" s="68"/>
    </row>
    <row r="134" spans="1:27" s="16" customFormat="1" x14ac:dyDescent="0.3">
      <c r="A134" s="111">
        <v>43466</v>
      </c>
      <c r="B134" s="25"/>
      <c r="C134" s="25"/>
      <c r="D134" s="125"/>
      <c r="E134" s="125"/>
      <c r="F134" s="25"/>
      <c r="G134" s="25"/>
      <c r="H134" s="25"/>
      <c r="I134" s="25"/>
      <c r="J134" s="125"/>
      <c r="K134" s="125"/>
      <c r="L134" s="25"/>
      <c r="M134" s="25"/>
      <c r="N134" s="68"/>
      <c r="O134" s="68"/>
      <c r="P134" s="68"/>
      <c r="Q134" s="68"/>
      <c r="R134" s="68"/>
      <c r="S134" s="68"/>
      <c r="T134" s="68"/>
      <c r="U134" s="68"/>
    </row>
    <row r="135" spans="1:27" s="16" customFormat="1" x14ac:dyDescent="0.3">
      <c r="A135" s="111">
        <v>43497</v>
      </c>
      <c r="B135" s="25"/>
      <c r="C135" s="25"/>
      <c r="D135" s="125"/>
      <c r="E135" s="125"/>
      <c r="F135" s="25"/>
      <c r="G135" s="25"/>
      <c r="H135" s="25"/>
      <c r="I135" s="25"/>
      <c r="J135" s="125"/>
      <c r="K135" s="125"/>
      <c r="L135" s="25"/>
      <c r="M135" s="25"/>
      <c r="N135" s="68"/>
      <c r="O135" s="68"/>
      <c r="P135" s="68"/>
      <c r="Q135" s="68"/>
      <c r="R135" s="68"/>
      <c r="S135" s="68"/>
      <c r="T135" s="68"/>
      <c r="U135" s="68"/>
    </row>
    <row r="136" spans="1:27" s="16" customFormat="1" x14ac:dyDescent="0.3">
      <c r="A136" s="111">
        <v>43525</v>
      </c>
      <c r="B136" s="25"/>
      <c r="C136" s="25"/>
      <c r="D136" s="125"/>
      <c r="E136" s="125"/>
      <c r="F136" s="25"/>
      <c r="G136" s="25"/>
      <c r="H136" s="25"/>
      <c r="I136" s="25"/>
      <c r="J136" s="125"/>
      <c r="K136" s="125"/>
      <c r="L136" s="25"/>
      <c r="M136" s="25"/>
      <c r="N136" s="68"/>
      <c r="O136" s="68"/>
      <c r="P136" s="68"/>
      <c r="Q136" s="68"/>
      <c r="R136" s="68"/>
      <c r="S136" s="68"/>
      <c r="T136" s="68"/>
      <c r="U136" s="68"/>
    </row>
    <row r="137" spans="1:27" s="16" customFormat="1" x14ac:dyDescent="0.3">
      <c r="A137" s="115" t="s">
        <v>3</v>
      </c>
      <c r="B137" s="110">
        <f t="shared" ref="B137:C137" si="7">SUM(B125:B136)</f>
        <v>0</v>
      </c>
      <c r="C137" s="110">
        <f t="shared" si="7"/>
        <v>0</v>
      </c>
      <c r="D137" s="124"/>
      <c r="E137" s="124"/>
      <c r="F137" s="110">
        <f t="shared" ref="F137:H137" si="8">SUM(F125:F136)</f>
        <v>0</v>
      </c>
      <c r="G137" s="110">
        <f t="shared" si="8"/>
        <v>0</v>
      </c>
      <c r="H137" s="110">
        <f t="shared" si="8"/>
        <v>0</v>
      </c>
      <c r="I137" s="110">
        <f>SUM(I125:I136)</f>
        <v>0</v>
      </c>
      <c r="J137" s="124"/>
      <c r="K137" s="124"/>
      <c r="L137" s="110">
        <f t="shared" ref="L137:M137" si="9">SUM(L125:L136)</f>
        <v>0</v>
      </c>
      <c r="M137" s="110">
        <f t="shared" si="9"/>
        <v>0</v>
      </c>
      <c r="N137" s="68"/>
      <c r="O137" s="68"/>
      <c r="P137" s="68"/>
      <c r="Q137" s="68"/>
      <c r="R137" s="68"/>
      <c r="S137" s="68"/>
      <c r="T137" s="68"/>
      <c r="U137" s="68"/>
    </row>
    <row r="138" spans="1:27" s="15" customFormat="1" x14ac:dyDescent="0.3">
      <c r="A138" s="22"/>
      <c r="B138" s="22"/>
      <c r="C138" s="22"/>
      <c r="D138" s="22"/>
      <c r="E138" s="22"/>
      <c r="F138" s="22"/>
      <c r="G138" s="22"/>
      <c r="H138" s="22"/>
      <c r="I138" s="22"/>
      <c r="J138" s="22"/>
      <c r="K138" s="22"/>
    </row>
    <row r="139" spans="1:27" s="15" customFormat="1" x14ac:dyDescent="0.3">
      <c r="A139" s="20"/>
      <c r="B139" s="21"/>
      <c r="C139" s="20"/>
      <c r="D139" s="20"/>
      <c r="E139" s="20"/>
      <c r="F139" s="20"/>
      <c r="G139" s="20"/>
      <c r="H139" s="20"/>
      <c r="I139" s="20"/>
      <c r="J139" s="20"/>
      <c r="K139" s="20"/>
      <c r="R139" s="64"/>
      <c r="S139" s="64"/>
      <c r="T139" s="64"/>
      <c r="U139" s="64"/>
      <c r="V139" s="64"/>
      <c r="W139" s="64"/>
      <c r="X139" s="64"/>
      <c r="Y139" s="64"/>
      <c r="Z139" s="64"/>
      <c r="AA139" s="64"/>
    </row>
    <row r="140" spans="1:27" s="98" customFormat="1" ht="20.399999999999999" x14ac:dyDescent="0.35">
      <c r="A140" s="291" t="s">
        <v>19</v>
      </c>
      <c r="B140" s="291"/>
      <c r="C140" s="291"/>
      <c r="D140" s="291"/>
      <c r="E140" s="291"/>
      <c r="F140" s="291"/>
      <c r="G140" s="291"/>
      <c r="H140" s="291"/>
      <c r="I140" s="291"/>
      <c r="J140" s="291"/>
      <c r="K140" s="291"/>
      <c r="L140" s="291"/>
      <c r="M140" s="291"/>
      <c r="N140" s="104"/>
      <c r="O140" s="104"/>
      <c r="P140" s="104"/>
      <c r="Q140" s="292"/>
      <c r="R140" s="292"/>
      <c r="S140" s="292"/>
      <c r="T140" s="292"/>
      <c r="U140" s="292"/>
      <c r="V140" s="16"/>
      <c r="W140" s="16"/>
      <c r="X140" s="16"/>
      <c r="Y140" s="16"/>
      <c r="Z140" s="16"/>
      <c r="AA140" s="16"/>
    </row>
    <row r="141" spans="1:27" s="16" customFormat="1" ht="25.5" customHeight="1" x14ac:dyDescent="0.3">
      <c r="A141" s="281" t="s">
        <v>40</v>
      </c>
      <c r="B141" s="284" t="s">
        <v>357</v>
      </c>
      <c r="C141" s="284" t="s">
        <v>358</v>
      </c>
      <c r="D141" s="277" t="s">
        <v>353</v>
      </c>
      <c r="E141" s="278"/>
      <c r="F141" s="278"/>
      <c r="G141" s="279"/>
      <c r="H141" s="284" t="s">
        <v>359</v>
      </c>
      <c r="I141" s="284" t="s">
        <v>360</v>
      </c>
      <c r="J141" s="277" t="s">
        <v>354</v>
      </c>
      <c r="K141" s="278"/>
      <c r="L141" s="278"/>
      <c r="M141" s="279"/>
      <c r="N141" s="105"/>
      <c r="O141" s="105"/>
      <c r="P141" s="105"/>
      <c r="Q141" s="105"/>
      <c r="R141" s="105"/>
      <c r="S141" s="105"/>
      <c r="T141" s="105"/>
      <c r="U141" s="105"/>
      <c r="V141" s="105"/>
      <c r="W141" s="105"/>
    </row>
    <row r="142" spans="1:27" s="16" customFormat="1" ht="54.75" customHeight="1" x14ac:dyDescent="0.3">
      <c r="A142" s="282"/>
      <c r="B142" s="285"/>
      <c r="C142" s="285"/>
      <c r="D142" s="107" t="s">
        <v>11</v>
      </c>
      <c r="E142" s="107" t="s">
        <v>12</v>
      </c>
      <c r="F142" s="107" t="s">
        <v>10</v>
      </c>
      <c r="G142" s="107" t="s">
        <v>1</v>
      </c>
      <c r="H142" s="285"/>
      <c r="I142" s="285"/>
      <c r="J142" s="107" t="s">
        <v>11</v>
      </c>
      <c r="K142" s="107" t="s">
        <v>12</v>
      </c>
      <c r="L142" s="107" t="s">
        <v>10</v>
      </c>
      <c r="M142" s="107" t="s">
        <v>1</v>
      </c>
      <c r="N142" s="96"/>
      <c r="O142" s="96"/>
      <c r="P142" s="96"/>
      <c r="Q142" s="96"/>
      <c r="R142" s="96"/>
      <c r="S142" s="96"/>
      <c r="T142" s="96"/>
      <c r="U142" s="96"/>
      <c r="V142" s="96"/>
      <c r="W142" s="96"/>
    </row>
    <row r="143" spans="1:27" s="16" customFormat="1" ht="15.75" customHeight="1" x14ac:dyDescent="0.3">
      <c r="A143" s="111">
        <v>43191</v>
      </c>
      <c r="B143" s="25"/>
      <c r="C143" s="25"/>
      <c r="D143" s="124"/>
      <c r="E143" s="124"/>
      <c r="F143" s="100"/>
      <c r="G143" s="100"/>
      <c r="H143" s="100"/>
      <c r="I143" s="25"/>
      <c r="J143" s="124"/>
      <c r="K143" s="124"/>
      <c r="L143" s="25"/>
      <c r="M143" s="25"/>
      <c r="N143" s="68"/>
      <c r="O143" s="106"/>
      <c r="P143" s="106"/>
      <c r="Q143" s="106"/>
      <c r="R143" s="106"/>
      <c r="S143" s="68"/>
      <c r="T143" s="106"/>
      <c r="U143" s="106"/>
      <c r="V143" s="106"/>
      <c r="W143" s="106"/>
    </row>
    <row r="144" spans="1:27" s="16" customFormat="1" ht="15.75" customHeight="1" x14ac:dyDescent="0.3">
      <c r="A144" s="111">
        <v>43221</v>
      </c>
      <c r="B144" s="25"/>
      <c r="C144" s="25"/>
      <c r="D144" s="124"/>
      <c r="E144" s="124"/>
      <c r="F144" s="100"/>
      <c r="G144" s="100"/>
      <c r="H144" s="100"/>
      <c r="I144" s="25"/>
      <c r="J144" s="124"/>
      <c r="K144" s="124"/>
      <c r="L144" s="25"/>
      <c r="M144" s="25"/>
      <c r="N144" s="68"/>
      <c r="O144" s="106"/>
      <c r="P144" s="106"/>
      <c r="Q144" s="106"/>
      <c r="R144" s="106"/>
      <c r="S144" s="68"/>
      <c r="T144" s="106"/>
      <c r="U144" s="106"/>
      <c r="V144" s="106"/>
      <c r="W144" s="106"/>
    </row>
    <row r="145" spans="1:23" s="16" customFormat="1" ht="15.75" customHeight="1" x14ac:dyDescent="0.3">
      <c r="A145" s="111">
        <v>43252</v>
      </c>
      <c r="B145" s="25"/>
      <c r="C145" s="25"/>
      <c r="D145" s="124"/>
      <c r="E145" s="124"/>
      <c r="F145" s="100"/>
      <c r="G145" s="100"/>
      <c r="H145" s="100"/>
      <c r="I145" s="25"/>
      <c r="J145" s="124"/>
      <c r="K145" s="124"/>
      <c r="L145" s="25"/>
      <c r="M145" s="25"/>
      <c r="N145" s="68"/>
      <c r="O145" s="106"/>
      <c r="P145" s="106"/>
      <c r="Q145" s="106"/>
      <c r="R145" s="106"/>
      <c r="S145" s="68"/>
      <c r="T145" s="106"/>
      <c r="U145" s="106"/>
      <c r="V145" s="106"/>
      <c r="W145" s="106"/>
    </row>
    <row r="146" spans="1:23" s="16" customFormat="1" ht="15.75" customHeight="1" x14ac:dyDescent="0.3">
      <c r="A146" s="111">
        <v>43282</v>
      </c>
      <c r="B146" s="25"/>
      <c r="C146" s="25"/>
      <c r="D146" s="124"/>
      <c r="E146" s="124"/>
      <c r="F146" s="100"/>
      <c r="G146" s="100"/>
      <c r="H146" s="100"/>
      <c r="I146" s="25"/>
      <c r="J146" s="124"/>
      <c r="K146" s="124"/>
      <c r="L146" s="25"/>
      <c r="M146" s="25"/>
      <c r="N146" s="68"/>
      <c r="O146" s="106"/>
      <c r="P146" s="106"/>
      <c r="Q146" s="106"/>
      <c r="R146" s="106"/>
      <c r="S146" s="68"/>
      <c r="T146" s="106"/>
      <c r="U146" s="106"/>
      <c r="V146" s="106"/>
      <c r="W146" s="106"/>
    </row>
    <row r="147" spans="1:23" s="16" customFormat="1" ht="15.75" customHeight="1" x14ac:dyDescent="0.3">
      <c r="A147" s="111">
        <v>43313</v>
      </c>
      <c r="B147" s="100"/>
      <c r="C147" s="100"/>
      <c r="D147" s="124"/>
      <c r="E147" s="124"/>
      <c r="F147" s="100"/>
      <c r="G147" s="100"/>
      <c r="H147" s="100"/>
      <c r="I147" s="100"/>
      <c r="J147" s="124"/>
      <c r="K147" s="124"/>
      <c r="L147" s="25"/>
      <c r="M147" s="25"/>
      <c r="N147" s="68"/>
      <c r="O147" s="106"/>
      <c r="P147" s="106"/>
      <c r="Q147" s="106"/>
      <c r="R147" s="106"/>
      <c r="S147" s="68"/>
      <c r="T147" s="106"/>
      <c r="U147" s="106"/>
      <c r="V147" s="106"/>
      <c r="W147" s="106"/>
    </row>
    <row r="148" spans="1:23" s="16" customFormat="1" x14ac:dyDescent="0.3">
      <c r="A148" s="111">
        <v>43344</v>
      </c>
      <c r="B148" s="100"/>
      <c r="C148" s="100"/>
      <c r="D148" s="124"/>
      <c r="E148" s="124"/>
      <c r="F148" s="100"/>
      <c r="G148" s="100"/>
      <c r="H148" s="100"/>
      <c r="I148" s="100"/>
      <c r="J148" s="124"/>
      <c r="K148" s="124"/>
      <c r="L148" s="25"/>
      <c r="M148" s="25"/>
      <c r="N148" s="68"/>
      <c r="O148" s="68"/>
      <c r="P148" s="68"/>
      <c r="Q148" s="68"/>
      <c r="R148" s="68"/>
      <c r="S148" s="68"/>
      <c r="T148" s="68"/>
      <c r="U148" s="68"/>
      <c r="V148" s="68"/>
      <c r="W148" s="68"/>
    </row>
    <row r="149" spans="1:23" s="16" customFormat="1" x14ac:dyDescent="0.3">
      <c r="A149" s="111">
        <v>43374</v>
      </c>
      <c r="B149" s="25"/>
      <c r="C149" s="25"/>
      <c r="D149" s="125"/>
      <c r="E149" s="125"/>
      <c r="F149" s="25"/>
      <c r="G149" s="25"/>
      <c r="H149" s="25"/>
      <c r="I149" s="25"/>
      <c r="J149" s="125"/>
      <c r="K149" s="125"/>
      <c r="L149" s="25"/>
      <c r="M149" s="25"/>
      <c r="N149" s="68"/>
      <c r="O149" s="68"/>
      <c r="P149" s="68"/>
      <c r="Q149" s="68"/>
      <c r="R149" s="68"/>
      <c r="S149" s="68"/>
      <c r="T149" s="68"/>
      <c r="U149" s="68"/>
      <c r="V149" s="68"/>
      <c r="W149" s="68"/>
    </row>
    <row r="150" spans="1:23" s="16" customFormat="1" ht="15.75" customHeight="1" x14ac:dyDescent="0.3">
      <c r="A150" s="111">
        <v>43405</v>
      </c>
      <c r="B150" s="25"/>
      <c r="C150" s="25"/>
      <c r="D150" s="125"/>
      <c r="E150" s="125"/>
      <c r="F150" s="25"/>
      <c r="G150" s="25"/>
      <c r="H150" s="25"/>
      <c r="I150" s="25"/>
      <c r="J150" s="125"/>
      <c r="K150" s="125"/>
      <c r="L150" s="25"/>
      <c r="M150" s="25"/>
      <c r="N150" s="68"/>
      <c r="O150" s="68"/>
      <c r="P150" s="68"/>
      <c r="Q150" s="68"/>
      <c r="R150" s="68"/>
      <c r="S150" s="68"/>
      <c r="T150" s="68"/>
      <c r="U150" s="68"/>
      <c r="V150" s="68"/>
      <c r="W150" s="68"/>
    </row>
    <row r="151" spans="1:23" s="16" customFormat="1" ht="15.75" customHeight="1" x14ac:dyDescent="0.3">
      <c r="A151" s="111">
        <v>43435</v>
      </c>
      <c r="B151" s="25"/>
      <c r="C151" s="25"/>
      <c r="D151" s="125"/>
      <c r="E151" s="125"/>
      <c r="F151" s="25"/>
      <c r="G151" s="25"/>
      <c r="H151" s="25"/>
      <c r="I151" s="25"/>
      <c r="J151" s="125"/>
      <c r="K151" s="125"/>
      <c r="L151" s="25"/>
      <c r="M151" s="25"/>
      <c r="N151" s="68"/>
      <c r="O151" s="68"/>
      <c r="P151" s="68"/>
      <c r="Q151" s="68"/>
      <c r="R151" s="68"/>
      <c r="S151" s="68"/>
      <c r="T151" s="68"/>
      <c r="U151" s="68"/>
      <c r="V151" s="68"/>
      <c r="W151" s="68"/>
    </row>
    <row r="152" spans="1:23" s="16" customFormat="1" ht="15.75" customHeight="1" x14ac:dyDescent="0.3">
      <c r="A152" s="111">
        <v>43466</v>
      </c>
      <c r="B152" s="25"/>
      <c r="C152" s="25"/>
      <c r="D152" s="125"/>
      <c r="E152" s="125"/>
      <c r="F152" s="25"/>
      <c r="G152" s="25"/>
      <c r="H152" s="25"/>
      <c r="I152" s="25"/>
      <c r="J152" s="125"/>
      <c r="K152" s="125"/>
      <c r="L152" s="25"/>
      <c r="M152" s="25"/>
      <c r="N152" s="68"/>
      <c r="O152" s="68"/>
      <c r="P152" s="68"/>
      <c r="Q152" s="68"/>
      <c r="R152" s="68"/>
      <c r="S152" s="68"/>
      <c r="T152" s="68"/>
      <c r="U152" s="68"/>
      <c r="V152" s="68"/>
      <c r="W152" s="68"/>
    </row>
    <row r="153" spans="1:23" s="16" customFormat="1" x14ac:dyDescent="0.3">
      <c r="A153" s="111">
        <v>43497</v>
      </c>
      <c r="B153" s="25"/>
      <c r="C153" s="25"/>
      <c r="D153" s="125"/>
      <c r="E153" s="125"/>
      <c r="F153" s="25"/>
      <c r="G153" s="25"/>
      <c r="H153" s="25"/>
      <c r="I153" s="25"/>
      <c r="J153" s="125"/>
      <c r="K153" s="125"/>
      <c r="L153" s="25"/>
      <c r="M153" s="25"/>
      <c r="N153" s="68"/>
      <c r="O153" s="68"/>
      <c r="P153" s="68"/>
      <c r="Q153" s="68"/>
      <c r="R153" s="68"/>
      <c r="S153" s="68"/>
      <c r="T153" s="68"/>
      <c r="U153" s="68"/>
      <c r="V153" s="68"/>
      <c r="W153" s="68"/>
    </row>
    <row r="154" spans="1:23" s="16" customFormat="1" x14ac:dyDescent="0.3">
      <c r="A154" s="111">
        <v>43525</v>
      </c>
      <c r="B154" s="25"/>
      <c r="C154" s="25"/>
      <c r="D154" s="125"/>
      <c r="E154" s="125"/>
      <c r="F154" s="25"/>
      <c r="G154" s="25"/>
      <c r="H154" s="25"/>
      <c r="I154" s="25"/>
      <c r="J154" s="125"/>
      <c r="K154" s="125"/>
      <c r="L154" s="25"/>
      <c r="M154" s="25"/>
      <c r="N154" s="68"/>
      <c r="O154" s="68"/>
      <c r="P154" s="68"/>
      <c r="Q154" s="68"/>
      <c r="R154" s="68"/>
      <c r="S154" s="68"/>
      <c r="T154" s="68"/>
      <c r="U154" s="68"/>
      <c r="V154" s="68"/>
      <c r="W154" s="68"/>
    </row>
    <row r="155" spans="1:23" s="16" customFormat="1" x14ac:dyDescent="0.3">
      <c r="A155" s="115" t="s">
        <v>3</v>
      </c>
      <c r="B155" s="110">
        <f t="shared" ref="B155:C155" si="10">SUM(B143:B154)</f>
        <v>0</v>
      </c>
      <c r="C155" s="110">
        <f t="shared" si="10"/>
        <v>0</v>
      </c>
      <c r="D155" s="124"/>
      <c r="E155" s="124"/>
      <c r="F155" s="110">
        <f t="shared" ref="F155:H155" si="11">SUM(F143:F154)</f>
        <v>0</v>
      </c>
      <c r="G155" s="110">
        <f t="shared" si="11"/>
        <v>0</v>
      </c>
      <c r="H155" s="110">
        <f t="shared" si="11"/>
        <v>0</v>
      </c>
      <c r="I155" s="110">
        <f>SUM(I143:I154)</f>
        <v>0</v>
      </c>
      <c r="J155" s="124"/>
      <c r="K155" s="124"/>
      <c r="L155" s="110">
        <f t="shared" ref="L155:M155" si="12">SUM(L143:L154)</f>
        <v>0</v>
      </c>
      <c r="M155" s="110">
        <f t="shared" si="12"/>
        <v>0</v>
      </c>
      <c r="N155" s="68"/>
      <c r="O155" s="68"/>
      <c r="P155" s="68"/>
      <c r="Q155" s="68"/>
      <c r="R155" s="68"/>
      <c r="S155" s="68"/>
      <c r="T155" s="68"/>
      <c r="U155" s="68"/>
      <c r="V155" s="68"/>
      <c r="W155" s="68"/>
    </row>
    <row r="156" spans="1:23" s="15" customFormat="1" x14ac:dyDescent="0.3">
      <c r="A156" s="20"/>
      <c r="B156" s="21"/>
      <c r="C156" s="20"/>
      <c r="D156" s="20"/>
      <c r="E156" s="20"/>
      <c r="F156" s="20"/>
      <c r="G156" s="20"/>
      <c r="H156" s="20"/>
      <c r="I156" s="20"/>
      <c r="J156" s="20"/>
      <c r="K156" s="20"/>
    </row>
    <row r="157" spans="1:23" s="15" customFormat="1" x14ac:dyDescent="0.3">
      <c r="A157" s="20"/>
      <c r="B157" s="21"/>
      <c r="C157" s="20"/>
      <c r="D157" s="20"/>
      <c r="E157" s="20"/>
      <c r="F157" s="20"/>
      <c r="G157" s="20"/>
      <c r="H157" s="20"/>
      <c r="I157" s="20"/>
      <c r="J157" s="20"/>
      <c r="K157" s="20"/>
    </row>
    <row r="158" spans="1:23" s="16" customFormat="1" ht="15.75" customHeight="1" x14ac:dyDescent="0.35">
      <c r="A158" s="291" t="s">
        <v>361</v>
      </c>
      <c r="B158" s="291"/>
      <c r="C158" s="291"/>
      <c r="D158" s="291"/>
      <c r="E158" s="291"/>
      <c r="F158" s="291"/>
      <c r="G158" s="291"/>
      <c r="H158" s="291"/>
      <c r="I158" s="291"/>
      <c r="J158" s="291"/>
      <c r="K158" s="291"/>
      <c r="L158" s="291"/>
      <c r="M158" s="291"/>
      <c r="N158" s="104"/>
      <c r="O158" s="104"/>
      <c r="P158" s="104"/>
      <c r="Q158" s="104"/>
      <c r="R158" s="104"/>
      <c r="S158" s="104"/>
      <c r="T158" s="104"/>
      <c r="U158" s="104"/>
    </row>
    <row r="159" spans="1:23" s="16" customFormat="1" ht="49.5" customHeight="1" x14ac:dyDescent="0.3">
      <c r="A159" s="281" t="s">
        <v>40</v>
      </c>
      <c r="B159" s="284" t="s">
        <v>357</v>
      </c>
      <c r="C159" s="284" t="s">
        <v>358</v>
      </c>
      <c r="D159" s="277" t="s">
        <v>353</v>
      </c>
      <c r="E159" s="278"/>
      <c r="F159" s="278"/>
      <c r="G159" s="279"/>
      <c r="H159" s="284" t="s">
        <v>359</v>
      </c>
      <c r="I159" s="284" t="s">
        <v>360</v>
      </c>
      <c r="J159" s="277" t="s">
        <v>354</v>
      </c>
      <c r="K159" s="278"/>
      <c r="L159" s="278"/>
      <c r="M159" s="279"/>
      <c r="N159" s="105"/>
      <c r="O159" s="105"/>
      <c r="P159" s="105"/>
      <c r="Q159" s="105"/>
      <c r="R159" s="105"/>
      <c r="S159" s="105"/>
      <c r="T159" s="105"/>
      <c r="U159" s="105"/>
    </row>
    <row r="160" spans="1:23" s="16" customFormat="1" ht="30" customHeight="1" x14ac:dyDescent="0.3">
      <c r="A160" s="282"/>
      <c r="B160" s="285"/>
      <c r="C160" s="285"/>
      <c r="D160" s="107" t="s">
        <v>11</v>
      </c>
      <c r="E160" s="107" t="s">
        <v>12</v>
      </c>
      <c r="F160" s="107" t="s">
        <v>10</v>
      </c>
      <c r="G160" s="107" t="s">
        <v>1</v>
      </c>
      <c r="H160" s="285"/>
      <c r="I160" s="285"/>
      <c r="J160" s="107" t="s">
        <v>11</v>
      </c>
      <c r="K160" s="107" t="s">
        <v>12</v>
      </c>
      <c r="L160" s="107" t="s">
        <v>10</v>
      </c>
      <c r="M160" s="107" t="s">
        <v>1</v>
      </c>
      <c r="N160" s="96"/>
      <c r="O160" s="96"/>
      <c r="P160" s="96"/>
      <c r="Q160" s="96"/>
      <c r="R160" s="96"/>
      <c r="S160" s="96"/>
      <c r="T160" s="96"/>
      <c r="U160" s="96"/>
    </row>
    <row r="161" spans="1:21" s="16" customFormat="1" x14ac:dyDescent="0.3">
      <c r="A161" s="111">
        <v>43191</v>
      </c>
      <c r="B161" s="25"/>
      <c r="C161" s="25"/>
      <c r="D161" s="124"/>
      <c r="E161" s="124"/>
      <c r="F161" s="100"/>
      <c r="G161" s="100"/>
      <c r="H161" s="100"/>
      <c r="I161" s="25"/>
      <c r="J161" s="124"/>
      <c r="K161" s="124"/>
      <c r="L161" s="25"/>
      <c r="M161" s="25"/>
      <c r="N161" s="106"/>
      <c r="O161" s="106"/>
      <c r="P161" s="106"/>
      <c r="Q161" s="68"/>
      <c r="R161" s="106"/>
      <c r="S161" s="106"/>
      <c r="T161" s="106"/>
      <c r="U161" s="106"/>
    </row>
    <row r="162" spans="1:21" s="16" customFormat="1" x14ac:dyDescent="0.3">
      <c r="A162" s="111">
        <v>43221</v>
      </c>
      <c r="B162" s="25"/>
      <c r="C162" s="25"/>
      <c r="D162" s="124"/>
      <c r="E162" s="124"/>
      <c r="F162" s="100"/>
      <c r="G162" s="100"/>
      <c r="H162" s="100"/>
      <c r="I162" s="25"/>
      <c r="J162" s="124"/>
      <c r="K162" s="124"/>
      <c r="L162" s="25"/>
      <c r="M162" s="25"/>
      <c r="N162" s="106"/>
      <c r="O162" s="106"/>
      <c r="P162" s="106"/>
      <c r="Q162" s="68"/>
      <c r="R162" s="106"/>
      <c r="S162" s="106"/>
      <c r="T162" s="106"/>
      <c r="U162" s="106"/>
    </row>
    <row r="163" spans="1:21" s="16" customFormat="1" x14ac:dyDescent="0.3">
      <c r="A163" s="111">
        <v>43252</v>
      </c>
      <c r="B163" s="25"/>
      <c r="C163" s="25"/>
      <c r="D163" s="124"/>
      <c r="E163" s="124"/>
      <c r="F163" s="100"/>
      <c r="G163" s="100"/>
      <c r="H163" s="100"/>
      <c r="I163" s="25"/>
      <c r="J163" s="124"/>
      <c r="K163" s="124"/>
      <c r="L163" s="25"/>
      <c r="M163" s="25"/>
      <c r="N163" s="106"/>
      <c r="O163" s="106"/>
      <c r="P163" s="106"/>
      <c r="Q163" s="68"/>
      <c r="R163" s="106"/>
      <c r="S163" s="106"/>
      <c r="T163" s="106"/>
      <c r="U163" s="106"/>
    </row>
    <row r="164" spans="1:21" s="16" customFormat="1" x14ac:dyDescent="0.3">
      <c r="A164" s="111">
        <v>43282</v>
      </c>
      <c r="B164" s="25"/>
      <c r="C164" s="25"/>
      <c r="D164" s="124"/>
      <c r="E164" s="124"/>
      <c r="F164" s="100"/>
      <c r="G164" s="100"/>
      <c r="H164" s="100"/>
      <c r="I164" s="25"/>
      <c r="J164" s="124"/>
      <c r="K164" s="124"/>
      <c r="L164" s="25"/>
      <c r="M164" s="25"/>
      <c r="N164" s="106"/>
      <c r="O164" s="106"/>
      <c r="P164" s="106"/>
      <c r="Q164" s="68"/>
      <c r="R164" s="106"/>
      <c r="S164" s="106"/>
      <c r="T164" s="106"/>
      <c r="U164" s="106"/>
    </row>
    <row r="165" spans="1:21" s="16" customFormat="1" x14ac:dyDescent="0.3">
      <c r="A165" s="111">
        <v>43313</v>
      </c>
      <c r="B165" s="100"/>
      <c r="C165" s="100"/>
      <c r="D165" s="124"/>
      <c r="E165" s="124"/>
      <c r="F165" s="100"/>
      <c r="G165" s="100"/>
      <c r="H165" s="100"/>
      <c r="I165" s="100"/>
      <c r="J165" s="124"/>
      <c r="K165" s="124"/>
      <c r="L165" s="25"/>
      <c r="M165" s="25"/>
      <c r="N165" s="106"/>
      <c r="O165" s="106"/>
      <c r="P165" s="106"/>
      <c r="Q165" s="68"/>
      <c r="R165" s="106"/>
      <c r="S165" s="106"/>
      <c r="T165" s="106"/>
      <c r="U165" s="106"/>
    </row>
    <row r="166" spans="1:21" s="16" customFormat="1" x14ac:dyDescent="0.3">
      <c r="A166" s="111">
        <v>43344</v>
      </c>
      <c r="B166" s="100"/>
      <c r="C166" s="100"/>
      <c r="D166" s="124"/>
      <c r="E166" s="124"/>
      <c r="F166" s="100"/>
      <c r="G166" s="100"/>
      <c r="H166" s="100"/>
      <c r="I166" s="100"/>
      <c r="J166" s="124"/>
      <c r="K166" s="124"/>
      <c r="L166" s="25"/>
      <c r="M166" s="25"/>
      <c r="N166" s="68"/>
      <c r="O166" s="68"/>
      <c r="P166" s="68"/>
      <c r="Q166" s="68"/>
      <c r="R166" s="68"/>
      <c r="S166" s="68"/>
      <c r="T166" s="68"/>
      <c r="U166" s="68"/>
    </row>
    <row r="167" spans="1:21" s="16" customFormat="1" x14ac:dyDescent="0.3">
      <c r="A167" s="111">
        <v>43374</v>
      </c>
      <c r="B167" s="25"/>
      <c r="C167" s="25"/>
      <c r="D167" s="125"/>
      <c r="E167" s="125"/>
      <c r="F167" s="25"/>
      <c r="G167" s="25"/>
      <c r="H167" s="25"/>
      <c r="I167" s="25"/>
      <c r="J167" s="125"/>
      <c r="K167" s="125"/>
      <c r="L167" s="25"/>
      <c r="M167" s="25"/>
      <c r="N167" s="68"/>
      <c r="O167" s="68"/>
      <c r="P167" s="68"/>
      <c r="Q167" s="68"/>
      <c r="R167" s="68"/>
      <c r="S167" s="68"/>
      <c r="T167" s="68"/>
      <c r="U167" s="68"/>
    </row>
    <row r="168" spans="1:21" s="16" customFormat="1" x14ac:dyDescent="0.3">
      <c r="A168" s="111">
        <v>43405</v>
      </c>
      <c r="B168" s="25"/>
      <c r="C168" s="25"/>
      <c r="D168" s="125"/>
      <c r="E168" s="125"/>
      <c r="F168" s="25"/>
      <c r="G168" s="25"/>
      <c r="H168" s="25"/>
      <c r="I168" s="25"/>
      <c r="J168" s="125"/>
      <c r="K168" s="125"/>
      <c r="L168" s="25"/>
      <c r="M168" s="25"/>
      <c r="N168" s="68"/>
      <c r="O168" s="68"/>
      <c r="P168" s="68"/>
      <c r="Q168" s="68"/>
      <c r="R168" s="68"/>
      <c r="S168" s="68"/>
      <c r="T168" s="68"/>
      <c r="U168" s="68"/>
    </row>
    <row r="169" spans="1:21" s="16" customFormat="1" x14ac:dyDescent="0.3">
      <c r="A169" s="111">
        <v>43435</v>
      </c>
      <c r="B169" s="25"/>
      <c r="C169" s="25"/>
      <c r="D169" s="125"/>
      <c r="E169" s="125"/>
      <c r="F169" s="25"/>
      <c r="G169" s="25"/>
      <c r="H169" s="25"/>
      <c r="I169" s="25"/>
      <c r="J169" s="125"/>
      <c r="K169" s="125"/>
      <c r="L169" s="25"/>
      <c r="M169" s="25"/>
      <c r="N169" s="68"/>
      <c r="O169" s="68"/>
      <c r="P169" s="68"/>
      <c r="Q169" s="68"/>
      <c r="R169" s="68"/>
      <c r="S169" s="68"/>
      <c r="T169" s="68"/>
      <c r="U169" s="68"/>
    </row>
    <row r="170" spans="1:21" s="16" customFormat="1" x14ac:dyDescent="0.3">
      <c r="A170" s="111">
        <v>43466</v>
      </c>
      <c r="B170" s="25"/>
      <c r="C170" s="25"/>
      <c r="D170" s="125"/>
      <c r="E170" s="125"/>
      <c r="F170" s="25"/>
      <c r="G170" s="25"/>
      <c r="H170" s="25"/>
      <c r="I170" s="25"/>
      <c r="J170" s="125"/>
      <c r="K170" s="125"/>
      <c r="L170" s="25"/>
      <c r="M170" s="25"/>
      <c r="N170" s="68"/>
      <c r="O170" s="68"/>
      <c r="P170" s="68"/>
      <c r="Q170" s="68"/>
      <c r="R170" s="68"/>
      <c r="S170" s="68"/>
      <c r="T170" s="68"/>
      <c r="U170" s="68"/>
    </row>
    <row r="171" spans="1:21" s="16" customFormat="1" x14ac:dyDescent="0.3">
      <c r="A171" s="111">
        <v>43497</v>
      </c>
      <c r="B171" s="25"/>
      <c r="C171" s="25"/>
      <c r="D171" s="125"/>
      <c r="E171" s="125"/>
      <c r="F171" s="25"/>
      <c r="G171" s="25"/>
      <c r="H171" s="25"/>
      <c r="I171" s="25"/>
      <c r="J171" s="125"/>
      <c r="K171" s="125"/>
      <c r="L171" s="25"/>
      <c r="M171" s="25"/>
      <c r="N171" s="68"/>
      <c r="O171" s="68"/>
      <c r="P171" s="68"/>
      <c r="Q171" s="68"/>
      <c r="R171" s="68"/>
      <c r="S171" s="68"/>
      <c r="T171" s="68"/>
      <c r="U171" s="68"/>
    </row>
    <row r="172" spans="1:21" s="16" customFormat="1" x14ac:dyDescent="0.3">
      <c r="A172" s="111">
        <v>43525</v>
      </c>
      <c r="B172" s="25"/>
      <c r="C172" s="25"/>
      <c r="D172" s="125"/>
      <c r="E172" s="125"/>
      <c r="F172" s="25"/>
      <c r="G172" s="25"/>
      <c r="H172" s="25"/>
      <c r="I172" s="25"/>
      <c r="J172" s="125"/>
      <c r="K172" s="125"/>
      <c r="L172" s="25"/>
      <c r="M172" s="25"/>
      <c r="N172" s="68"/>
      <c r="O172" s="68"/>
      <c r="P172" s="68"/>
      <c r="Q172" s="68"/>
      <c r="R172" s="68"/>
      <c r="S172" s="68"/>
      <c r="T172" s="68"/>
      <c r="U172" s="68"/>
    </row>
    <row r="173" spans="1:21" s="16" customFormat="1" x14ac:dyDescent="0.3">
      <c r="A173" s="115" t="s">
        <v>3</v>
      </c>
      <c r="B173" s="110">
        <f t="shared" ref="B173:C173" si="13">SUM(B161:B172)</f>
        <v>0</v>
      </c>
      <c r="C173" s="110">
        <f t="shared" si="13"/>
        <v>0</v>
      </c>
      <c r="D173" s="124"/>
      <c r="E173" s="124"/>
      <c r="F173" s="110">
        <f t="shared" ref="F173:H173" si="14">SUM(F161:F172)</f>
        <v>0</v>
      </c>
      <c r="G173" s="110">
        <f t="shared" si="14"/>
        <v>0</v>
      </c>
      <c r="H173" s="110">
        <f t="shared" si="14"/>
        <v>0</v>
      </c>
      <c r="I173" s="110">
        <f>SUM(I161:I172)</f>
        <v>0</v>
      </c>
      <c r="J173" s="124"/>
      <c r="K173" s="124"/>
      <c r="L173" s="110">
        <f t="shared" ref="L173:M173" si="15">SUM(L161:L172)</f>
        <v>0</v>
      </c>
      <c r="M173" s="110">
        <f t="shared" si="15"/>
        <v>0</v>
      </c>
      <c r="N173" s="68"/>
      <c r="O173" s="68"/>
      <c r="P173" s="68"/>
      <c r="Q173" s="68"/>
      <c r="R173" s="68"/>
      <c r="S173" s="68"/>
      <c r="T173" s="68"/>
      <c r="U173" s="68"/>
    </row>
    <row r="174" spans="1:21" s="15" customFormat="1" x14ac:dyDescent="0.3">
      <c r="A174" s="22"/>
      <c r="B174" s="22"/>
      <c r="C174" s="22"/>
      <c r="D174" s="22"/>
      <c r="E174" s="22"/>
      <c r="F174" s="22"/>
      <c r="G174" s="22"/>
      <c r="H174" s="22"/>
      <c r="I174" s="22"/>
      <c r="J174" s="20"/>
      <c r="K174" s="20"/>
    </row>
    <row r="175" spans="1:21" s="15" customFormat="1" x14ac:dyDescent="0.3">
      <c r="A175" s="20"/>
      <c r="B175" s="21"/>
      <c r="C175" s="20"/>
      <c r="D175" s="20"/>
      <c r="E175" s="20"/>
      <c r="F175" s="20"/>
      <c r="G175" s="20"/>
      <c r="H175" s="20"/>
      <c r="I175" s="20"/>
      <c r="J175" s="20"/>
      <c r="K175" s="20"/>
    </row>
    <row r="176" spans="1:21" s="16" customFormat="1" ht="15.75" customHeight="1" x14ac:dyDescent="0.35">
      <c r="A176" s="291" t="s">
        <v>362</v>
      </c>
      <c r="B176" s="291"/>
      <c r="C176" s="291"/>
      <c r="D176" s="291"/>
      <c r="E176" s="291"/>
      <c r="F176" s="291"/>
      <c r="G176" s="291"/>
      <c r="H176" s="291"/>
      <c r="I176" s="291"/>
      <c r="J176" s="291"/>
      <c r="K176" s="291"/>
      <c r="L176" s="291"/>
      <c r="M176" s="291"/>
      <c r="N176" s="104"/>
      <c r="O176" s="104"/>
      <c r="P176" s="104"/>
      <c r="Q176" s="104"/>
      <c r="R176" s="104"/>
      <c r="S176" s="104"/>
      <c r="T176" s="104"/>
      <c r="U176" s="104"/>
    </row>
    <row r="177" spans="1:21" s="16" customFormat="1" ht="65.25" customHeight="1" x14ac:dyDescent="0.3">
      <c r="A177" s="281" t="s">
        <v>40</v>
      </c>
      <c r="B177" s="284" t="s">
        <v>357</v>
      </c>
      <c r="C177" s="284" t="s">
        <v>358</v>
      </c>
      <c r="D177" s="277" t="s">
        <v>353</v>
      </c>
      <c r="E177" s="278"/>
      <c r="F177" s="278"/>
      <c r="G177" s="279"/>
      <c r="H177" s="284" t="s">
        <v>359</v>
      </c>
      <c r="I177" s="284" t="s">
        <v>360</v>
      </c>
      <c r="J177" s="277" t="s">
        <v>354</v>
      </c>
      <c r="K177" s="278"/>
      <c r="L177" s="278"/>
      <c r="M177" s="279"/>
      <c r="N177" s="105"/>
      <c r="O177" s="105"/>
      <c r="P177" s="105"/>
      <c r="Q177" s="105"/>
      <c r="R177" s="105"/>
      <c r="S177" s="105"/>
      <c r="T177" s="105"/>
      <c r="U177" s="105"/>
    </row>
    <row r="178" spans="1:21" s="16" customFormat="1" ht="22.5" customHeight="1" x14ac:dyDescent="0.3">
      <c r="A178" s="282"/>
      <c r="B178" s="285"/>
      <c r="C178" s="285"/>
      <c r="D178" s="107" t="s">
        <v>11</v>
      </c>
      <c r="E178" s="107" t="s">
        <v>12</v>
      </c>
      <c r="F178" s="107" t="s">
        <v>10</v>
      </c>
      <c r="G178" s="107" t="s">
        <v>1</v>
      </c>
      <c r="H178" s="285"/>
      <c r="I178" s="285"/>
      <c r="J178" s="107" t="s">
        <v>11</v>
      </c>
      <c r="K178" s="107" t="s">
        <v>12</v>
      </c>
      <c r="L178" s="107" t="s">
        <v>10</v>
      </c>
      <c r="M178" s="107" t="s">
        <v>1</v>
      </c>
      <c r="N178" s="96"/>
      <c r="O178" s="96"/>
      <c r="P178" s="96"/>
      <c r="Q178" s="96"/>
      <c r="R178" s="96"/>
      <c r="S178" s="96"/>
      <c r="T178" s="96"/>
      <c r="U178" s="96"/>
    </row>
    <row r="179" spans="1:21" s="16" customFormat="1" x14ac:dyDescent="0.3">
      <c r="A179" s="111">
        <v>43191</v>
      </c>
      <c r="B179" s="25"/>
      <c r="C179" s="25"/>
      <c r="D179" s="124"/>
      <c r="E179" s="124"/>
      <c r="F179" s="100"/>
      <c r="G179" s="100"/>
      <c r="H179" s="100"/>
      <c r="I179" s="25"/>
      <c r="J179" s="124"/>
      <c r="K179" s="124"/>
      <c r="L179" s="25"/>
      <c r="M179" s="25"/>
      <c r="N179" s="106"/>
      <c r="O179" s="106"/>
      <c r="P179" s="106"/>
      <c r="Q179" s="68"/>
      <c r="R179" s="106"/>
      <c r="S179" s="106"/>
      <c r="T179" s="106"/>
      <c r="U179" s="106"/>
    </row>
    <row r="180" spans="1:21" s="16" customFormat="1" x14ac:dyDescent="0.3">
      <c r="A180" s="111">
        <v>43221</v>
      </c>
      <c r="B180" s="25"/>
      <c r="C180" s="25"/>
      <c r="D180" s="124"/>
      <c r="E180" s="124"/>
      <c r="F180" s="100"/>
      <c r="G180" s="100"/>
      <c r="H180" s="100"/>
      <c r="I180" s="25"/>
      <c r="J180" s="124"/>
      <c r="K180" s="124"/>
      <c r="L180" s="25"/>
      <c r="M180" s="25"/>
      <c r="N180" s="106"/>
      <c r="O180" s="106"/>
      <c r="P180" s="106"/>
      <c r="Q180" s="68"/>
      <c r="R180" s="106"/>
      <c r="S180" s="106"/>
      <c r="T180" s="106"/>
      <c r="U180" s="106"/>
    </row>
    <row r="181" spans="1:21" s="16" customFormat="1" x14ac:dyDescent="0.3">
      <c r="A181" s="111">
        <v>43252</v>
      </c>
      <c r="B181" s="25"/>
      <c r="C181" s="25"/>
      <c r="D181" s="124"/>
      <c r="E181" s="124"/>
      <c r="F181" s="100"/>
      <c r="G181" s="100"/>
      <c r="H181" s="100"/>
      <c r="I181" s="25"/>
      <c r="J181" s="124"/>
      <c r="K181" s="124"/>
      <c r="L181" s="25"/>
      <c r="M181" s="25"/>
      <c r="N181" s="106"/>
      <c r="O181" s="106"/>
      <c r="P181" s="106"/>
      <c r="Q181" s="68"/>
      <c r="R181" s="106"/>
      <c r="S181" s="106"/>
      <c r="T181" s="106"/>
      <c r="U181" s="106"/>
    </row>
    <row r="182" spans="1:21" s="16" customFormat="1" x14ac:dyDescent="0.3">
      <c r="A182" s="111">
        <v>43282</v>
      </c>
      <c r="B182" s="25"/>
      <c r="C182" s="25"/>
      <c r="D182" s="124"/>
      <c r="E182" s="124"/>
      <c r="F182" s="100"/>
      <c r="G182" s="100"/>
      <c r="H182" s="100"/>
      <c r="I182" s="25"/>
      <c r="J182" s="124"/>
      <c r="K182" s="124"/>
      <c r="L182" s="25"/>
      <c r="M182" s="25"/>
      <c r="N182" s="106"/>
      <c r="O182" s="106"/>
      <c r="P182" s="106"/>
      <c r="Q182" s="68"/>
      <c r="R182" s="106"/>
      <c r="S182" s="106"/>
      <c r="T182" s="106"/>
      <c r="U182" s="106"/>
    </row>
    <row r="183" spans="1:21" s="16" customFormat="1" x14ac:dyDescent="0.3">
      <c r="A183" s="111">
        <v>43313</v>
      </c>
      <c r="B183" s="100"/>
      <c r="C183" s="100"/>
      <c r="D183" s="124"/>
      <c r="E183" s="124"/>
      <c r="F183" s="100"/>
      <c r="G183" s="100"/>
      <c r="H183" s="100"/>
      <c r="I183" s="100"/>
      <c r="J183" s="124"/>
      <c r="K183" s="124"/>
      <c r="L183" s="25"/>
      <c r="M183" s="25"/>
      <c r="N183" s="106"/>
      <c r="O183" s="106"/>
      <c r="P183" s="106"/>
      <c r="Q183" s="68"/>
      <c r="R183" s="106"/>
      <c r="S183" s="106"/>
      <c r="T183" s="106"/>
      <c r="U183" s="106"/>
    </row>
    <row r="184" spans="1:21" s="16" customFormat="1" x14ac:dyDescent="0.3">
      <c r="A184" s="111">
        <v>43344</v>
      </c>
      <c r="B184" s="100"/>
      <c r="C184" s="100"/>
      <c r="D184" s="124"/>
      <c r="E184" s="124"/>
      <c r="F184" s="100"/>
      <c r="G184" s="100"/>
      <c r="H184" s="100"/>
      <c r="I184" s="100"/>
      <c r="J184" s="124"/>
      <c r="K184" s="124"/>
      <c r="L184" s="25"/>
      <c r="M184" s="25"/>
      <c r="N184" s="68"/>
      <c r="O184" s="68"/>
      <c r="P184" s="68"/>
      <c r="Q184" s="68"/>
      <c r="R184" s="68"/>
      <c r="S184" s="68"/>
      <c r="T184" s="68"/>
      <c r="U184" s="68"/>
    </row>
    <row r="185" spans="1:21" s="16" customFormat="1" x14ac:dyDescent="0.3">
      <c r="A185" s="111">
        <v>43374</v>
      </c>
      <c r="B185" s="25"/>
      <c r="C185" s="25"/>
      <c r="D185" s="125"/>
      <c r="E185" s="125"/>
      <c r="F185" s="25"/>
      <c r="G185" s="25"/>
      <c r="H185" s="25"/>
      <c r="I185" s="25"/>
      <c r="J185" s="125"/>
      <c r="K185" s="125"/>
      <c r="L185" s="25"/>
      <c r="M185" s="25"/>
      <c r="N185" s="68"/>
      <c r="O185" s="68"/>
      <c r="P185" s="68"/>
      <c r="Q185" s="68"/>
      <c r="R185" s="68"/>
      <c r="S185" s="68"/>
      <c r="T185" s="68"/>
      <c r="U185" s="68"/>
    </row>
    <row r="186" spans="1:21" s="16" customFormat="1" x14ac:dyDescent="0.3">
      <c r="A186" s="111">
        <v>43405</v>
      </c>
      <c r="B186" s="25"/>
      <c r="C186" s="25"/>
      <c r="D186" s="125"/>
      <c r="E186" s="125"/>
      <c r="F186" s="25"/>
      <c r="G186" s="25"/>
      <c r="H186" s="25"/>
      <c r="I186" s="25"/>
      <c r="J186" s="125"/>
      <c r="K186" s="125"/>
      <c r="L186" s="25"/>
      <c r="M186" s="25"/>
      <c r="N186" s="68"/>
      <c r="O186" s="68"/>
      <c r="P186" s="68"/>
      <c r="Q186" s="68"/>
      <c r="R186" s="68"/>
      <c r="S186" s="68"/>
      <c r="T186" s="68"/>
      <c r="U186" s="68"/>
    </row>
    <row r="187" spans="1:21" s="16" customFormat="1" x14ac:dyDescent="0.3">
      <c r="A187" s="111">
        <v>43435</v>
      </c>
      <c r="B187" s="25"/>
      <c r="C187" s="25"/>
      <c r="D187" s="125"/>
      <c r="E187" s="125"/>
      <c r="F187" s="25"/>
      <c r="G187" s="25"/>
      <c r="H187" s="25"/>
      <c r="I187" s="25"/>
      <c r="J187" s="125"/>
      <c r="K187" s="125"/>
      <c r="L187" s="25"/>
      <c r="M187" s="25"/>
      <c r="N187" s="68"/>
      <c r="O187" s="68"/>
      <c r="P187" s="68"/>
      <c r="Q187" s="68"/>
      <c r="R187" s="68"/>
      <c r="S187" s="68"/>
      <c r="T187" s="68"/>
      <c r="U187" s="68"/>
    </row>
    <row r="188" spans="1:21" s="16" customFormat="1" x14ac:dyDescent="0.3">
      <c r="A188" s="111">
        <v>43466</v>
      </c>
      <c r="B188" s="25"/>
      <c r="C188" s="25"/>
      <c r="D188" s="125"/>
      <c r="E188" s="125"/>
      <c r="F188" s="25"/>
      <c r="G188" s="25"/>
      <c r="H188" s="25"/>
      <c r="I188" s="25"/>
      <c r="J188" s="125"/>
      <c r="K188" s="125"/>
      <c r="L188" s="25"/>
      <c r="M188" s="25"/>
      <c r="N188" s="68"/>
      <c r="O188" s="68"/>
      <c r="P188" s="68"/>
      <c r="Q188" s="68"/>
      <c r="R188" s="68"/>
      <c r="S188" s="68"/>
      <c r="T188" s="68"/>
      <c r="U188" s="68"/>
    </row>
    <row r="189" spans="1:21" s="16" customFormat="1" x14ac:dyDescent="0.3">
      <c r="A189" s="111">
        <v>43497</v>
      </c>
      <c r="B189" s="25"/>
      <c r="C189" s="25"/>
      <c r="D189" s="125"/>
      <c r="E189" s="125"/>
      <c r="F189" s="25"/>
      <c r="G189" s="25"/>
      <c r="H189" s="25"/>
      <c r="I189" s="25"/>
      <c r="J189" s="125"/>
      <c r="K189" s="125"/>
      <c r="L189" s="25"/>
      <c r="M189" s="25"/>
      <c r="N189" s="68"/>
      <c r="O189" s="68"/>
      <c r="P189" s="68"/>
      <c r="Q189" s="68"/>
      <c r="R189" s="68"/>
      <c r="S189" s="68"/>
      <c r="T189" s="68"/>
      <c r="U189" s="68"/>
    </row>
    <row r="190" spans="1:21" s="16" customFormat="1" x14ac:dyDescent="0.3">
      <c r="A190" s="111">
        <v>43525</v>
      </c>
      <c r="B190" s="25"/>
      <c r="C190" s="25"/>
      <c r="D190" s="125"/>
      <c r="E190" s="125"/>
      <c r="F190" s="25"/>
      <c r="G190" s="25"/>
      <c r="H190" s="25"/>
      <c r="I190" s="25"/>
      <c r="J190" s="125"/>
      <c r="K190" s="125"/>
      <c r="L190" s="25"/>
      <c r="M190" s="25"/>
      <c r="N190" s="68"/>
      <c r="O190" s="68"/>
      <c r="P190" s="68"/>
      <c r="Q190" s="68"/>
      <c r="R190" s="68"/>
      <c r="S190" s="68"/>
      <c r="T190" s="68"/>
      <c r="U190" s="68"/>
    </row>
    <row r="191" spans="1:21" s="16" customFormat="1" x14ac:dyDescent="0.3">
      <c r="A191" s="115" t="s">
        <v>3</v>
      </c>
      <c r="B191" s="110">
        <f t="shared" ref="B191:C191" si="16">SUM(B179:B190)</f>
        <v>0</v>
      </c>
      <c r="C191" s="110">
        <f t="shared" si="16"/>
        <v>0</v>
      </c>
      <c r="D191" s="124"/>
      <c r="E191" s="124"/>
      <c r="F191" s="110">
        <f t="shared" ref="F191:H191" si="17">SUM(F179:F190)</f>
        <v>0</v>
      </c>
      <c r="G191" s="110">
        <f t="shared" si="17"/>
        <v>0</v>
      </c>
      <c r="H191" s="110">
        <f t="shared" si="17"/>
        <v>0</v>
      </c>
      <c r="I191" s="110">
        <f>SUM(I179:I190)</f>
        <v>0</v>
      </c>
      <c r="J191" s="124"/>
      <c r="K191" s="124"/>
      <c r="L191" s="110">
        <f t="shared" ref="L191:M191" si="18">SUM(L179:L190)</f>
        <v>0</v>
      </c>
      <c r="M191" s="110">
        <f t="shared" si="18"/>
        <v>0</v>
      </c>
      <c r="N191" s="68"/>
      <c r="O191" s="68"/>
      <c r="P191" s="68"/>
      <c r="Q191" s="68"/>
      <c r="R191" s="68"/>
      <c r="S191" s="68"/>
      <c r="T191" s="68"/>
      <c r="U191" s="68"/>
    </row>
    <row r="192" spans="1:21" s="15" customFormat="1" x14ac:dyDescent="0.3">
      <c r="A192" s="20"/>
      <c r="B192" s="21"/>
      <c r="C192" s="20"/>
      <c r="D192" s="20"/>
      <c r="E192" s="20"/>
      <c r="F192" s="20"/>
      <c r="G192" s="20"/>
      <c r="H192" s="20"/>
      <c r="I192" s="20"/>
      <c r="J192" s="20"/>
      <c r="K192" s="20"/>
    </row>
    <row r="193" spans="1:27" s="15" customFormat="1" x14ac:dyDescent="0.3">
      <c r="A193" s="20"/>
      <c r="B193" s="21"/>
      <c r="C193" s="20"/>
      <c r="D193" s="20"/>
      <c r="E193" s="20"/>
      <c r="F193" s="20"/>
      <c r="G193" s="20"/>
      <c r="H193" s="20"/>
      <c r="I193" s="20"/>
      <c r="J193" s="20"/>
      <c r="K193" s="20"/>
    </row>
    <row r="194" spans="1:27" s="15" customFormat="1" ht="20.399999999999999" x14ac:dyDescent="0.35">
      <c r="A194" s="314" t="s">
        <v>366</v>
      </c>
      <c r="B194" s="315"/>
      <c r="C194" s="315"/>
      <c r="D194" s="315"/>
      <c r="E194" s="315"/>
      <c r="F194" s="315"/>
      <c r="G194" s="315"/>
      <c r="H194" s="315"/>
      <c r="I194" s="315"/>
      <c r="J194" s="315"/>
      <c r="K194" s="315"/>
      <c r="L194" s="315"/>
      <c r="M194" s="315"/>
      <c r="N194" s="315"/>
      <c r="O194" s="315"/>
      <c r="R194" s="64"/>
      <c r="S194" s="64"/>
      <c r="T194" s="64"/>
      <c r="U194" s="64"/>
      <c r="V194" s="64"/>
      <c r="W194" s="64"/>
      <c r="X194" s="64"/>
      <c r="Y194" s="64"/>
      <c r="Z194" s="64"/>
      <c r="AA194" s="64"/>
    </row>
    <row r="195" spans="1:27" ht="50.25" customHeight="1" x14ac:dyDescent="0.3">
      <c r="A195" s="281" t="s">
        <v>40</v>
      </c>
      <c r="B195" s="284" t="s">
        <v>363</v>
      </c>
      <c r="C195" s="284" t="s">
        <v>392</v>
      </c>
      <c r="D195" s="284" t="s">
        <v>393</v>
      </c>
      <c r="E195" s="277" t="s">
        <v>353</v>
      </c>
      <c r="F195" s="278"/>
      <c r="G195" s="278"/>
      <c r="H195" s="279"/>
      <c r="I195" s="284" t="s">
        <v>365</v>
      </c>
      <c r="J195" s="284" t="s">
        <v>364</v>
      </c>
      <c r="K195" s="284" t="s">
        <v>394</v>
      </c>
      <c r="L195" s="277" t="s">
        <v>354</v>
      </c>
      <c r="M195" s="278"/>
      <c r="N195" s="278"/>
      <c r="O195" s="279"/>
    </row>
    <row r="196" spans="1:27" s="15" customFormat="1" ht="35.25" customHeight="1" x14ac:dyDescent="0.3">
      <c r="A196" s="282"/>
      <c r="B196" s="285"/>
      <c r="C196" s="285"/>
      <c r="D196" s="285"/>
      <c r="E196" s="107" t="s">
        <v>11</v>
      </c>
      <c r="F196" s="107" t="s">
        <v>12</v>
      </c>
      <c r="G196" s="107" t="s">
        <v>10</v>
      </c>
      <c r="H196" s="107" t="s">
        <v>1</v>
      </c>
      <c r="I196" s="285"/>
      <c r="J196" s="285"/>
      <c r="K196" s="285"/>
      <c r="L196" s="107" t="s">
        <v>11</v>
      </c>
      <c r="M196" s="107" t="s">
        <v>12</v>
      </c>
      <c r="N196" s="107" t="s">
        <v>10</v>
      </c>
      <c r="O196" s="107" t="s">
        <v>1</v>
      </c>
    </row>
    <row r="197" spans="1:27" s="15" customFormat="1" x14ac:dyDescent="0.3">
      <c r="A197" s="111">
        <v>43191</v>
      </c>
      <c r="B197" s="25"/>
      <c r="C197" s="25"/>
      <c r="D197" s="110">
        <f t="shared" ref="D197:D200" si="19">B197+C197</f>
        <v>0</v>
      </c>
      <c r="E197" s="100"/>
      <c r="F197" s="100"/>
      <c r="G197" s="100"/>
      <c r="H197" s="100"/>
      <c r="I197" s="100"/>
      <c r="J197" s="25"/>
      <c r="K197" s="110">
        <f>I197+J197</f>
        <v>0</v>
      </c>
      <c r="L197" s="100"/>
      <c r="M197" s="100"/>
      <c r="N197" s="25"/>
      <c r="O197" s="25"/>
    </row>
    <row r="198" spans="1:27" s="15" customFormat="1" x14ac:dyDescent="0.3">
      <c r="A198" s="111">
        <v>43221</v>
      </c>
      <c r="B198" s="25"/>
      <c r="C198" s="25"/>
      <c r="D198" s="110">
        <f t="shared" si="19"/>
        <v>0</v>
      </c>
      <c r="E198" s="100"/>
      <c r="F198" s="100"/>
      <c r="G198" s="100"/>
      <c r="H198" s="100"/>
      <c r="I198" s="100"/>
      <c r="J198" s="25"/>
      <c r="K198" s="110">
        <f t="shared" ref="K198:K205" si="20">I198+J198</f>
        <v>0</v>
      </c>
      <c r="L198" s="100"/>
      <c r="M198" s="100"/>
      <c r="N198" s="25"/>
      <c r="O198" s="25"/>
    </row>
    <row r="199" spans="1:27" s="15" customFormat="1" x14ac:dyDescent="0.3">
      <c r="A199" s="111">
        <v>43252</v>
      </c>
      <c r="B199" s="25"/>
      <c r="C199" s="25"/>
      <c r="D199" s="110">
        <f t="shared" si="19"/>
        <v>0</v>
      </c>
      <c r="E199" s="100"/>
      <c r="F199" s="100"/>
      <c r="G199" s="100"/>
      <c r="H199" s="100"/>
      <c r="I199" s="100"/>
      <c r="J199" s="25"/>
      <c r="K199" s="110">
        <f t="shared" si="20"/>
        <v>0</v>
      </c>
      <c r="L199" s="100"/>
      <c r="M199" s="100"/>
      <c r="N199" s="25"/>
      <c r="O199" s="25"/>
    </row>
    <row r="200" spans="1:27" s="15" customFormat="1" x14ac:dyDescent="0.3">
      <c r="A200" s="111">
        <v>43282</v>
      </c>
      <c r="B200" s="25"/>
      <c r="C200" s="25"/>
      <c r="D200" s="110">
        <f t="shared" si="19"/>
        <v>0</v>
      </c>
      <c r="E200" s="100"/>
      <c r="F200" s="100"/>
      <c r="G200" s="100"/>
      <c r="H200" s="100"/>
      <c r="I200" s="100"/>
      <c r="J200" s="25"/>
      <c r="K200" s="110">
        <f t="shared" si="20"/>
        <v>0</v>
      </c>
      <c r="L200" s="100"/>
      <c r="M200" s="100"/>
      <c r="N200" s="25"/>
      <c r="O200" s="25"/>
    </row>
    <row r="201" spans="1:27" s="15" customFormat="1" x14ac:dyDescent="0.3">
      <c r="A201" s="111">
        <v>43313</v>
      </c>
      <c r="B201" s="100"/>
      <c r="C201" s="100"/>
      <c r="D201" s="110">
        <f t="shared" ref="D201:D208" si="21">B201+C201</f>
        <v>0</v>
      </c>
      <c r="E201" s="100"/>
      <c r="F201" s="100"/>
      <c r="G201" s="100"/>
      <c r="H201" s="100"/>
      <c r="I201" s="100"/>
      <c r="J201" s="100"/>
      <c r="K201" s="110">
        <f t="shared" si="20"/>
        <v>0</v>
      </c>
      <c r="L201" s="100"/>
      <c r="M201" s="100"/>
      <c r="N201" s="25"/>
      <c r="O201" s="25"/>
    </row>
    <row r="202" spans="1:27" s="15" customFormat="1" x14ac:dyDescent="0.3">
      <c r="A202" s="111">
        <v>43344</v>
      </c>
      <c r="B202" s="100"/>
      <c r="C202" s="100"/>
      <c r="D202" s="110">
        <f t="shared" si="21"/>
        <v>0</v>
      </c>
      <c r="E202" s="100"/>
      <c r="F202" s="100"/>
      <c r="G202" s="100"/>
      <c r="H202" s="100"/>
      <c r="I202" s="100"/>
      <c r="J202" s="100"/>
      <c r="K202" s="110">
        <f t="shared" si="20"/>
        <v>0</v>
      </c>
      <c r="L202" s="100"/>
      <c r="M202" s="100"/>
      <c r="N202" s="25"/>
      <c r="O202" s="25"/>
    </row>
    <row r="203" spans="1:27" s="15" customFormat="1" x14ac:dyDescent="0.3">
      <c r="A203" s="111">
        <v>43374</v>
      </c>
      <c r="B203" s="25"/>
      <c r="C203" s="25"/>
      <c r="D203" s="110">
        <f t="shared" si="21"/>
        <v>0</v>
      </c>
      <c r="E203" s="25"/>
      <c r="F203" s="25"/>
      <c r="G203" s="25"/>
      <c r="H203" s="25"/>
      <c r="I203" s="25"/>
      <c r="J203" s="25"/>
      <c r="K203" s="110">
        <f t="shared" si="20"/>
        <v>0</v>
      </c>
      <c r="L203" s="25"/>
      <c r="M203" s="25"/>
      <c r="N203" s="25"/>
      <c r="O203" s="25"/>
    </row>
    <row r="204" spans="1:27" s="15" customFormat="1" x14ac:dyDescent="0.3">
      <c r="A204" s="111">
        <v>43405</v>
      </c>
      <c r="B204" s="25"/>
      <c r="C204" s="25"/>
      <c r="D204" s="110">
        <f t="shared" si="21"/>
        <v>0</v>
      </c>
      <c r="E204" s="25"/>
      <c r="F204" s="25"/>
      <c r="G204" s="25"/>
      <c r="H204" s="25"/>
      <c r="I204" s="25"/>
      <c r="J204" s="25"/>
      <c r="K204" s="110">
        <f t="shared" si="20"/>
        <v>0</v>
      </c>
      <c r="L204" s="25"/>
      <c r="M204" s="25"/>
      <c r="N204" s="25"/>
      <c r="O204" s="25"/>
    </row>
    <row r="205" spans="1:27" s="15" customFormat="1" x14ac:dyDescent="0.3">
      <c r="A205" s="111">
        <v>43435</v>
      </c>
      <c r="B205" s="25"/>
      <c r="C205" s="25"/>
      <c r="D205" s="110">
        <f t="shared" si="21"/>
        <v>0</v>
      </c>
      <c r="E205" s="25"/>
      <c r="F205" s="25"/>
      <c r="G205" s="25"/>
      <c r="H205" s="25"/>
      <c r="I205" s="25"/>
      <c r="J205" s="25"/>
      <c r="K205" s="110">
        <f t="shared" si="20"/>
        <v>0</v>
      </c>
      <c r="L205" s="25"/>
      <c r="M205" s="25"/>
      <c r="N205" s="25"/>
      <c r="O205" s="25"/>
    </row>
    <row r="206" spans="1:27" s="15" customFormat="1" x14ac:dyDescent="0.3">
      <c r="A206" s="111">
        <v>43466</v>
      </c>
      <c r="B206" s="25"/>
      <c r="C206" s="25"/>
      <c r="D206" s="110">
        <f t="shared" si="21"/>
        <v>0</v>
      </c>
      <c r="E206" s="25"/>
      <c r="F206" s="25"/>
      <c r="G206" s="25"/>
      <c r="H206" s="25"/>
      <c r="I206" s="25"/>
      <c r="J206" s="25"/>
      <c r="K206" s="110">
        <f t="shared" ref="K206:K208" si="22">I206+J206</f>
        <v>0</v>
      </c>
      <c r="L206" s="25"/>
      <c r="M206" s="25"/>
      <c r="N206" s="25"/>
      <c r="O206" s="25"/>
    </row>
    <row r="207" spans="1:27" s="15" customFormat="1" x14ac:dyDescent="0.3">
      <c r="A207" s="111">
        <v>43497</v>
      </c>
      <c r="B207" s="25"/>
      <c r="C207" s="25"/>
      <c r="D207" s="110">
        <f t="shared" si="21"/>
        <v>0</v>
      </c>
      <c r="E207" s="25"/>
      <c r="F207" s="25"/>
      <c r="G207" s="25"/>
      <c r="H207" s="25"/>
      <c r="I207" s="25"/>
      <c r="J207" s="25"/>
      <c r="K207" s="110">
        <f t="shared" si="22"/>
        <v>0</v>
      </c>
      <c r="L207" s="25"/>
      <c r="M207" s="25"/>
      <c r="N207" s="25"/>
      <c r="O207" s="25"/>
    </row>
    <row r="208" spans="1:27" s="15" customFormat="1" x14ac:dyDescent="0.3">
      <c r="A208" s="111">
        <v>43525</v>
      </c>
      <c r="B208" s="25"/>
      <c r="C208" s="25"/>
      <c r="D208" s="110">
        <f t="shared" si="21"/>
        <v>0</v>
      </c>
      <c r="E208" s="25"/>
      <c r="F208" s="25"/>
      <c r="G208" s="25"/>
      <c r="H208" s="25"/>
      <c r="I208" s="25"/>
      <c r="J208" s="25"/>
      <c r="K208" s="110">
        <f t="shared" si="22"/>
        <v>0</v>
      </c>
      <c r="L208" s="25"/>
      <c r="M208" s="25"/>
      <c r="N208" s="25"/>
      <c r="O208" s="25"/>
    </row>
    <row r="209" spans="1:15" s="15" customFormat="1" x14ac:dyDescent="0.3">
      <c r="A209" s="115" t="s">
        <v>3</v>
      </c>
      <c r="B209" s="110">
        <f t="shared" ref="B209:F209" si="23">SUM(B197:B208)</f>
        <v>0</v>
      </c>
      <c r="C209" s="110">
        <f>SUM(C197:C208)</f>
        <v>0</v>
      </c>
      <c r="D209" s="110">
        <f>SUM(D197:D208)</f>
        <v>0</v>
      </c>
      <c r="E209" s="110">
        <f t="shared" si="23"/>
        <v>0</v>
      </c>
      <c r="F209" s="110">
        <f t="shared" si="23"/>
        <v>0</v>
      </c>
      <c r="G209" s="110">
        <f t="shared" ref="G209:I209" si="24">SUM(G197:G208)</f>
        <v>0</v>
      </c>
      <c r="H209" s="110">
        <f t="shared" si="24"/>
        <v>0</v>
      </c>
      <c r="I209" s="110">
        <f t="shared" si="24"/>
        <v>0</v>
      </c>
      <c r="J209" s="110">
        <f>SUM(J197:J208)</f>
        <v>0</v>
      </c>
      <c r="K209" s="110">
        <f>SUM(K197:K208)</f>
        <v>0</v>
      </c>
      <c r="L209" s="110">
        <f t="shared" ref="L209:M209" si="25">SUM(L197:L208)</f>
        <v>0</v>
      </c>
      <c r="M209" s="110">
        <f t="shared" si="25"/>
        <v>0</v>
      </c>
      <c r="N209" s="110">
        <f t="shared" ref="N209:O209" si="26">SUM(N197:N208)</f>
        <v>0</v>
      </c>
      <c r="O209" s="110">
        <f t="shared" si="26"/>
        <v>0</v>
      </c>
    </row>
    <row r="210" spans="1:15" s="15" customFormat="1" x14ac:dyDescent="0.3">
      <c r="A210" s="97"/>
      <c r="B210" s="103"/>
      <c r="C210" s="103"/>
      <c r="D210" s="103"/>
      <c r="E210" s="103"/>
      <c r="F210" s="103"/>
      <c r="G210" s="103"/>
      <c r="H210" s="103"/>
      <c r="I210" s="103"/>
      <c r="J210" s="103"/>
    </row>
    <row r="211" spans="1:15" s="15" customFormat="1" x14ac:dyDescent="0.3">
      <c r="A211" s="97"/>
      <c r="B211" s="103"/>
      <c r="C211" s="103"/>
      <c r="D211" s="103"/>
      <c r="E211" s="103"/>
      <c r="F211" s="103"/>
      <c r="G211" s="103"/>
      <c r="H211" s="103"/>
      <c r="I211" s="103"/>
      <c r="J211" s="103"/>
    </row>
    <row r="212" spans="1:15" s="15" customFormat="1" ht="20.25" customHeight="1" x14ac:dyDescent="0.3">
      <c r="A212" s="301" t="s">
        <v>349</v>
      </c>
      <c r="B212" s="302"/>
      <c r="C212" s="302"/>
      <c r="D212" s="302"/>
      <c r="E212" s="302"/>
      <c r="F212" s="302"/>
      <c r="G212" s="302"/>
    </row>
    <row r="213" spans="1:15" s="15" customFormat="1" ht="24" customHeight="1" x14ac:dyDescent="0.3">
      <c r="A213" s="281" t="s">
        <v>40</v>
      </c>
      <c r="B213" s="277" t="s">
        <v>350</v>
      </c>
      <c r="C213" s="279"/>
      <c r="D213" s="277" t="s">
        <v>352</v>
      </c>
      <c r="E213" s="278"/>
      <c r="F213" s="278" t="s">
        <v>45</v>
      </c>
      <c r="G213" s="278"/>
    </row>
    <row r="214" spans="1:15" s="15" customFormat="1" ht="52.5" customHeight="1" x14ac:dyDescent="0.3">
      <c r="A214" s="282"/>
      <c r="B214" s="107" t="s">
        <v>355</v>
      </c>
      <c r="C214" s="107" t="s">
        <v>356</v>
      </c>
      <c r="D214" s="107" t="s">
        <v>355</v>
      </c>
      <c r="E214" s="107" t="s">
        <v>356</v>
      </c>
      <c r="F214" s="107" t="s">
        <v>355</v>
      </c>
      <c r="G214" s="107" t="s">
        <v>356</v>
      </c>
    </row>
    <row r="215" spans="1:15" s="15" customFormat="1" x14ac:dyDescent="0.3">
      <c r="A215" s="111">
        <v>43191</v>
      </c>
      <c r="B215" s="25"/>
      <c r="C215" s="25"/>
      <c r="D215" s="25"/>
      <c r="E215" s="25"/>
      <c r="F215" s="25"/>
      <c r="G215" s="25"/>
    </row>
    <row r="216" spans="1:15" s="15" customFormat="1" x14ac:dyDescent="0.3">
      <c r="A216" s="111">
        <v>43221</v>
      </c>
      <c r="B216" s="25"/>
      <c r="C216" s="25"/>
      <c r="D216" s="25"/>
      <c r="E216" s="25"/>
      <c r="F216" s="25"/>
      <c r="G216" s="25"/>
    </row>
    <row r="217" spans="1:15" s="15" customFormat="1" x14ac:dyDescent="0.3">
      <c r="A217" s="111">
        <v>43252</v>
      </c>
      <c r="B217" s="25"/>
      <c r="C217" s="25"/>
      <c r="D217" s="25"/>
      <c r="E217" s="25"/>
      <c r="F217" s="25"/>
      <c r="G217" s="25"/>
    </row>
    <row r="218" spans="1:15" s="15" customFormat="1" x14ac:dyDescent="0.3">
      <c r="A218" s="111">
        <v>43282</v>
      </c>
      <c r="B218" s="25"/>
      <c r="C218" s="25"/>
      <c r="D218" s="25"/>
      <c r="E218" s="25"/>
      <c r="F218" s="25"/>
      <c r="G218" s="25"/>
    </row>
    <row r="219" spans="1:15" s="15" customFormat="1" x14ac:dyDescent="0.3">
      <c r="A219" s="111">
        <v>43313</v>
      </c>
      <c r="B219" s="25"/>
      <c r="C219" s="25"/>
      <c r="D219" s="25"/>
      <c r="E219" s="25"/>
      <c r="F219" s="25"/>
      <c r="G219" s="25"/>
    </row>
    <row r="220" spans="1:15" s="15" customFormat="1" x14ac:dyDescent="0.3">
      <c r="A220" s="111">
        <v>43344</v>
      </c>
      <c r="B220" s="25"/>
      <c r="C220" s="25"/>
      <c r="D220" s="25"/>
      <c r="E220" s="25"/>
      <c r="F220" s="25"/>
      <c r="G220" s="25"/>
    </row>
    <row r="221" spans="1:15" s="15" customFormat="1" x14ac:dyDescent="0.3">
      <c r="A221" s="111">
        <v>43374</v>
      </c>
      <c r="B221" s="25"/>
      <c r="C221" s="25"/>
      <c r="D221" s="25"/>
      <c r="E221" s="25"/>
      <c r="F221" s="25"/>
      <c r="G221" s="25"/>
    </row>
    <row r="222" spans="1:15" s="15" customFormat="1" x14ac:dyDescent="0.3">
      <c r="A222" s="111">
        <v>43405</v>
      </c>
      <c r="B222" s="25"/>
      <c r="C222" s="25"/>
      <c r="D222" s="25"/>
      <c r="E222" s="25"/>
      <c r="F222" s="25"/>
      <c r="G222" s="25"/>
    </row>
    <row r="223" spans="1:15" s="15" customFormat="1" x14ac:dyDescent="0.3">
      <c r="A223" s="111">
        <v>43435</v>
      </c>
      <c r="B223" s="25"/>
      <c r="C223" s="25"/>
      <c r="D223" s="25"/>
      <c r="E223" s="25"/>
      <c r="F223" s="25"/>
      <c r="G223" s="25"/>
    </row>
    <row r="224" spans="1:15" s="15" customFormat="1" x14ac:dyDescent="0.3">
      <c r="A224" s="111">
        <v>43466</v>
      </c>
      <c r="B224" s="25"/>
      <c r="C224" s="25"/>
      <c r="D224" s="25"/>
      <c r="E224" s="25"/>
      <c r="F224" s="25"/>
      <c r="G224" s="25"/>
    </row>
    <row r="225" spans="1:11" s="15" customFormat="1" x14ac:dyDescent="0.3">
      <c r="A225" s="111">
        <v>43497</v>
      </c>
      <c r="B225" s="25"/>
      <c r="C225" s="25"/>
      <c r="D225" s="25"/>
      <c r="E225" s="25"/>
      <c r="F225" s="25"/>
      <c r="G225" s="25"/>
    </row>
    <row r="226" spans="1:11" s="15" customFormat="1" x14ac:dyDescent="0.3">
      <c r="A226" s="111">
        <v>43525</v>
      </c>
      <c r="B226" s="25"/>
      <c r="C226" s="25"/>
      <c r="D226" s="25"/>
      <c r="E226" s="25"/>
      <c r="F226" s="25"/>
      <c r="G226" s="25"/>
    </row>
    <row r="227" spans="1:11" s="15" customFormat="1" x14ac:dyDescent="0.3">
      <c r="A227" s="115" t="s">
        <v>3</v>
      </c>
      <c r="B227" s="109">
        <f t="shared" ref="B227:G227" si="27">SUM(B215:B226)</f>
        <v>0</v>
      </c>
      <c r="C227" s="109">
        <f t="shared" si="27"/>
        <v>0</v>
      </c>
      <c r="D227" s="109">
        <f t="shared" si="27"/>
        <v>0</v>
      </c>
      <c r="E227" s="109">
        <f t="shared" si="27"/>
        <v>0</v>
      </c>
      <c r="F227" s="109">
        <f t="shared" si="27"/>
        <v>0</v>
      </c>
      <c r="G227" s="109">
        <f t="shared" si="27"/>
        <v>0</v>
      </c>
    </row>
    <row r="228" spans="1:11" s="15" customFormat="1" x14ac:dyDescent="0.3">
      <c r="A228" s="97"/>
      <c r="B228" s="19"/>
      <c r="C228" s="19"/>
      <c r="D228" s="19"/>
      <c r="E228" s="19"/>
      <c r="F228" s="19"/>
      <c r="G228" s="19"/>
      <c r="H228" s="19"/>
      <c r="I228" s="103"/>
      <c r="J228" s="103"/>
    </row>
    <row r="229" spans="1:11" s="15" customFormat="1" x14ac:dyDescent="0.3">
      <c r="A229" s="97"/>
      <c r="B229" s="103"/>
      <c r="C229" s="103"/>
      <c r="D229" s="103"/>
      <c r="E229" s="103"/>
      <c r="F229" s="103"/>
      <c r="G229" s="103"/>
      <c r="H229" s="103"/>
      <c r="I229" s="103"/>
      <c r="J229" s="103"/>
    </row>
    <row r="230" spans="1:11" s="15" customFormat="1" ht="24.75" customHeight="1" x14ac:dyDescent="0.35">
      <c r="A230" s="310" t="s">
        <v>367</v>
      </c>
      <c r="B230" s="311"/>
      <c r="C230" s="311"/>
      <c r="D230" s="311"/>
      <c r="E230" s="311"/>
      <c r="F230" s="311"/>
      <c r="G230" s="311"/>
      <c r="H230" s="311"/>
      <c r="I230" s="311"/>
      <c r="J230" s="311"/>
      <c r="K230" s="312"/>
    </row>
    <row r="231" spans="1:11" s="15" customFormat="1" ht="31.5" customHeight="1" x14ac:dyDescent="0.3">
      <c r="A231" s="281" t="s">
        <v>40</v>
      </c>
      <c r="B231" s="284" t="s">
        <v>355</v>
      </c>
      <c r="C231" s="277" t="s">
        <v>353</v>
      </c>
      <c r="D231" s="278"/>
      <c r="E231" s="278"/>
      <c r="F231" s="279"/>
      <c r="G231" s="284" t="s">
        <v>356</v>
      </c>
      <c r="H231" s="277" t="s">
        <v>354</v>
      </c>
      <c r="I231" s="278"/>
      <c r="J231" s="278"/>
      <c r="K231" s="279"/>
    </row>
    <row r="232" spans="1:11" s="15" customFormat="1" ht="24.75" customHeight="1" x14ac:dyDescent="0.3">
      <c r="A232" s="282"/>
      <c r="B232" s="285"/>
      <c r="C232" s="107" t="s">
        <v>11</v>
      </c>
      <c r="D232" s="107" t="s">
        <v>12</v>
      </c>
      <c r="E232" s="107" t="s">
        <v>10</v>
      </c>
      <c r="F232" s="107" t="s">
        <v>1</v>
      </c>
      <c r="G232" s="285"/>
      <c r="H232" s="107" t="s">
        <v>11</v>
      </c>
      <c r="I232" s="107" t="s">
        <v>12</v>
      </c>
      <c r="J232" s="107" t="s">
        <v>10</v>
      </c>
      <c r="K232" s="107" t="s">
        <v>1</v>
      </c>
    </row>
    <row r="233" spans="1:11" s="15" customFormat="1" x14ac:dyDescent="0.3">
      <c r="A233" s="111">
        <v>43191</v>
      </c>
      <c r="B233" s="25"/>
      <c r="C233" s="100"/>
      <c r="D233" s="100"/>
      <c r="E233" s="100"/>
      <c r="F233" s="100"/>
      <c r="G233" s="25"/>
      <c r="H233" s="25"/>
      <c r="I233" s="25"/>
      <c r="J233" s="25"/>
      <c r="K233" s="25"/>
    </row>
    <row r="234" spans="1:11" s="15" customFormat="1" x14ac:dyDescent="0.3">
      <c r="A234" s="111">
        <v>43221</v>
      </c>
      <c r="B234" s="25"/>
      <c r="C234" s="100"/>
      <c r="D234" s="100"/>
      <c r="E234" s="100"/>
      <c r="F234" s="100"/>
      <c r="G234" s="25"/>
      <c r="H234" s="25"/>
      <c r="I234" s="25"/>
      <c r="J234" s="25"/>
      <c r="K234" s="25"/>
    </row>
    <row r="235" spans="1:11" s="15" customFormat="1" x14ac:dyDescent="0.3">
      <c r="A235" s="111">
        <v>43252</v>
      </c>
      <c r="B235" s="25"/>
      <c r="C235" s="100"/>
      <c r="D235" s="100"/>
      <c r="E235" s="100"/>
      <c r="F235" s="100"/>
      <c r="G235" s="25"/>
      <c r="H235" s="25"/>
      <c r="I235" s="25"/>
      <c r="J235" s="25"/>
      <c r="K235" s="25"/>
    </row>
    <row r="236" spans="1:11" s="15" customFormat="1" x14ac:dyDescent="0.3">
      <c r="A236" s="111">
        <v>43282</v>
      </c>
      <c r="B236" s="25"/>
      <c r="C236" s="100"/>
      <c r="D236" s="100"/>
      <c r="E236" s="100"/>
      <c r="F236" s="100"/>
      <c r="G236" s="25"/>
      <c r="H236" s="25"/>
      <c r="I236" s="25"/>
      <c r="J236" s="25"/>
      <c r="K236" s="25"/>
    </row>
    <row r="237" spans="1:11" s="15" customFormat="1" x14ac:dyDescent="0.3">
      <c r="A237" s="111">
        <v>43313</v>
      </c>
      <c r="B237" s="100"/>
      <c r="C237" s="100"/>
      <c r="D237" s="100"/>
      <c r="E237" s="100"/>
      <c r="F237" s="100"/>
      <c r="G237" s="100"/>
      <c r="H237" s="25"/>
      <c r="I237" s="25"/>
      <c r="J237" s="25"/>
      <c r="K237" s="25"/>
    </row>
    <row r="238" spans="1:11" s="15" customFormat="1" x14ac:dyDescent="0.3">
      <c r="A238" s="111">
        <v>43344</v>
      </c>
      <c r="B238" s="100"/>
      <c r="C238" s="100"/>
      <c r="D238" s="100"/>
      <c r="E238" s="100"/>
      <c r="F238" s="100"/>
      <c r="G238" s="100"/>
      <c r="H238" s="25"/>
      <c r="I238" s="25"/>
      <c r="J238" s="25"/>
      <c r="K238" s="25"/>
    </row>
    <row r="239" spans="1:11" s="15" customFormat="1" x14ac:dyDescent="0.3">
      <c r="A239" s="111">
        <v>43374</v>
      </c>
      <c r="B239" s="25"/>
      <c r="C239" s="25"/>
      <c r="D239" s="25"/>
      <c r="E239" s="25"/>
      <c r="F239" s="25"/>
      <c r="G239" s="25"/>
      <c r="H239" s="25"/>
      <c r="I239" s="25"/>
      <c r="J239" s="25"/>
      <c r="K239" s="25"/>
    </row>
    <row r="240" spans="1:11" s="15" customFormat="1" x14ac:dyDescent="0.3">
      <c r="A240" s="111">
        <v>43405</v>
      </c>
      <c r="B240" s="25"/>
      <c r="C240" s="25"/>
      <c r="D240" s="25"/>
      <c r="E240" s="25"/>
      <c r="F240" s="25"/>
      <c r="G240" s="25"/>
      <c r="H240" s="25"/>
      <c r="I240" s="25"/>
      <c r="J240" s="25"/>
      <c r="K240" s="25"/>
    </row>
    <row r="241" spans="1:11" s="15" customFormat="1" x14ac:dyDescent="0.3">
      <c r="A241" s="111">
        <v>43435</v>
      </c>
      <c r="B241" s="25"/>
      <c r="C241" s="25"/>
      <c r="D241" s="25"/>
      <c r="E241" s="25"/>
      <c r="F241" s="25"/>
      <c r="G241" s="25"/>
      <c r="H241" s="25"/>
      <c r="I241" s="25"/>
      <c r="J241" s="25"/>
      <c r="K241" s="25"/>
    </row>
    <row r="242" spans="1:11" s="15" customFormat="1" x14ac:dyDescent="0.3">
      <c r="A242" s="111">
        <v>43466</v>
      </c>
      <c r="B242" s="25"/>
      <c r="C242" s="25"/>
      <c r="D242" s="25"/>
      <c r="E242" s="25"/>
      <c r="F242" s="25"/>
      <c r="G242" s="25"/>
      <c r="H242" s="25"/>
      <c r="I242" s="25"/>
      <c r="J242" s="25"/>
      <c r="K242" s="25"/>
    </row>
    <row r="243" spans="1:11" s="15" customFormat="1" x14ac:dyDescent="0.3">
      <c r="A243" s="111">
        <v>43497</v>
      </c>
      <c r="B243" s="25"/>
      <c r="C243" s="25"/>
      <c r="D243" s="25"/>
      <c r="E243" s="25"/>
      <c r="F243" s="25"/>
      <c r="G243" s="25"/>
      <c r="H243" s="25"/>
      <c r="I243" s="25"/>
      <c r="J243" s="25"/>
      <c r="K243" s="25"/>
    </row>
    <row r="244" spans="1:11" s="15" customFormat="1" x14ac:dyDescent="0.3">
      <c r="A244" s="111">
        <v>43525</v>
      </c>
      <c r="B244" s="25"/>
      <c r="C244" s="25"/>
      <c r="D244" s="25"/>
      <c r="E244" s="25"/>
      <c r="F244" s="25"/>
      <c r="G244" s="25"/>
      <c r="H244" s="25"/>
      <c r="I244" s="25"/>
      <c r="J244" s="25"/>
      <c r="K244" s="25"/>
    </row>
    <row r="245" spans="1:11" s="15" customFormat="1" x14ac:dyDescent="0.3">
      <c r="A245" s="115" t="s">
        <v>3</v>
      </c>
      <c r="B245" s="110">
        <f t="shared" ref="B245:F245" si="28">SUM(B233:B244)</f>
        <v>0</v>
      </c>
      <c r="C245" s="110">
        <f t="shared" si="28"/>
        <v>0</v>
      </c>
      <c r="D245" s="110">
        <f t="shared" si="28"/>
        <v>0</v>
      </c>
      <c r="E245" s="110">
        <f t="shared" si="28"/>
        <v>0</v>
      </c>
      <c r="F245" s="110">
        <f t="shared" si="28"/>
        <v>0</v>
      </c>
      <c r="G245" s="110">
        <f>SUM(G233:G244)</f>
        <v>0</v>
      </c>
      <c r="H245" s="110">
        <f t="shared" ref="H245:K245" si="29">SUM(H233:H244)</f>
        <v>0</v>
      </c>
      <c r="I245" s="110">
        <f t="shared" si="29"/>
        <v>0</v>
      </c>
      <c r="J245" s="110">
        <f t="shared" si="29"/>
        <v>0</v>
      </c>
      <c r="K245" s="110">
        <f t="shared" si="29"/>
        <v>0</v>
      </c>
    </row>
    <row r="246" spans="1:11" s="15" customFormat="1" x14ac:dyDescent="0.3">
      <c r="A246" s="97"/>
      <c r="B246" s="19"/>
      <c r="C246" s="19"/>
      <c r="D246" s="19"/>
      <c r="E246" s="19"/>
      <c r="F246" s="19"/>
      <c r="G246" s="19"/>
      <c r="H246" s="19"/>
    </row>
    <row r="248" spans="1:11" ht="20.399999999999999" x14ac:dyDescent="0.35">
      <c r="A248" s="310" t="s">
        <v>474</v>
      </c>
      <c r="B248" s="311"/>
      <c r="C248" s="311"/>
      <c r="D248" s="311"/>
      <c r="E248" s="311"/>
      <c r="F248" s="311"/>
      <c r="G248" s="311"/>
      <c r="H248" s="311"/>
      <c r="I248" s="311"/>
      <c r="J248" s="311"/>
      <c r="K248" s="312"/>
    </row>
    <row r="249" spans="1:11" x14ac:dyDescent="0.3">
      <c r="A249" s="281" t="s">
        <v>40</v>
      </c>
      <c r="B249" s="284" t="s">
        <v>355</v>
      </c>
      <c r="C249" s="277" t="s">
        <v>353</v>
      </c>
      <c r="D249" s="278"/>
      <c r="E249" s="278"/>
      <c r="F249" s="279"/>
      <c r="G249" s="284" t="s">
        <v>356</v>
      </c>
      <c r="H249" s="277" t="s">
        <v>354</v>
      </c>
      <c r="I249" s="278"/>
      <c r="J249" s="278"/>
      <c r="K249" s="279"/>
    </row>
    <row r="250" spans="1:11" ht="31.5" customHeight="1" x14ac:dyDescent="0.3">
      <c r="A250" s="282"/>
      <c r="B250" s="285"/>
      <c r="C250" s="165" t="s">
        <v>11</v>
      </c>
      <c r="D250" s="165" t="s">
        <v>12</v>
      </c>
      <c r="E250" s="165" t="s">
        <v>10</v>
      </c>
      <c r="F250" s="165" t="s">
        <v>1</v>
      </c>
      <c r="G250" s="285"/>
      <c r="H250" s="165" t="s">
        <v>11</v>
      </c>
      <c r="I250" s="165" t="s">
        <v>12</v>
      </c>
      <c r="J250" s="165" t="s">
        <v>10</v>
      </c>
      <c r="K250" s="165" t="s">
        <v>1</v>
      </c>
    </row>
    <row r="251" spans="1:11" x14ac:dyDescent="0.3">
      <c r="A251" s="111">
        <v>43191</v>
      </c>
      <c r="B251" s="110">
        <f t="shared" ref="B251:B254" si="30">B17+B35-B53+B71+B107+B125+B143+B179+B233-B161+D197</f>
        <v>0</v>
      </c>
      <c r="C251" s="110">
        <f t="shared" ref="C251:C254" si="31">C17+C35-C53+C71+D107+D125+D143-D161+D179+C233+E197</f>
        <v>0</v>
      </c>
      <c r="D251" s="110">
        <f t="shared" ref="D251:D254" si="32">D17+D35-D53+D71+E107+E125+E143-E161+E179+D233+F197</f>
        <v>0</v>
      </c>
      <c r="E251" s="110">
        <f t="shared" ref="E251:E254" si="33">E17+E35-E53+E71+F107+F125+F143-F161+F179+E233+G197</f>
        <v>0</v>
      </c>
      <c r="F251" s="110">
        <f t="shared" ref="F251:F254" si="34">F17+F35-F53+F71+G107+G125+G143-G161+G179+F233+H197</f>
        <v>0</v>
      </c>
      <c r="G251" s="110">
        <f t="shared" ref="G251:G254" si="35">G17+G35-G53+G71+H107+H125+H143-H161+H179+G233+K197</f>
        <v>0</v>
      </c>
      <c r="H251" s="110">
        <f t="shared" ref="H251:H254" si="36">H17+H35-H53+H71+J107+J125+J143-J161+J179+H233+L197</f>
        <v>0</v>
      </c>
      <c r="I251" s="110">
        <f t="shared" ref="I251:I254" si="37">I17+I35-I53+I71+K107+K125+K143-K161+K179+I233+M197</f>
        <v>0</v>
      </c>
      <c r="J251" s="110">
        <f t="shared" ref="J251:J254" si="38">J17+J35-J53+J71+L107+L125+L143-L161+L179+J233+N197</f>
        <v>0</v>
      </c>
      <c r="K251" s="110">
        <f t="shared" ref="K251:K254" si="39">K17+K35-K53+K71+M107+M125+M143-M161+M179+K233+O197</f>
        <v>0</v>
      </c>
    </row>
    <row r="252" spans="1:11" x14ac:dyDescent="0.3">
      <c r="A252" s="111">
        <v>43221</v>
      </c>
      <c r="B252" s="110">
        <f t="shared" si="30"/>
        <v>0</v>
      </c>
      <c r="C252" s="110">
        <f t="shared" si="31"/>
        <v>0</v>
      </c>
      <c r="D252" s="110">
        <f t="shared" si="32"/>
        <v>0</v>
      </c>
      <c r="E252" s="110">
        <f t="shared" si="33"/>
        <v>0</v>
      </c>
      <c r="F252" s="110">
        <f t="shared" si="34"/>
        <v>0</v>
      </c>
      <c r="G252" s="110">
        <f t="shared" si="35"/>
        <v>0</v>
      </c>
      <c r="H252" s="110">
        <f t="shared" si="36"/>
        <v>0</v>
      </c>
      <c r="I252" s="110">
        <f t="shared" si="37"/>
        <v>0</v>
      </c>
      <c r="J252" s="110">
        <f t="shared" si="38"/>
        <v>0</v>
      </c>
      <c r="K252" s="110">
        <f t="shared" si="39"/>
        <v>0</v>
      </c>
    </row>
    <row r="253" spans="1:11" x14ac:dyDescent="0.3">
      <c r="A253" s="111">
        <v>43252</v>
      </c>
      <c r="B253" s="110">
        <f t="shared" si="30"/>
        <v>0</v>
      </c>
      <c r="C253" s="110">
        <f t="shared" si="31"/>
        <v>0</v>
      </c>
      <c r="D253" s="110">
        <f t="shared" si="32"/>
        <v>0</v>
      </c>
      <c r="E253" s="110">
        <f t="shared" si="33"/>
        <v>0</v>
      </c>
      <c r="F253" s="110">
        <f t="shared" si="34"/>
        <v>0</v>
      </c>
      <c r="G253" s="110">
        <f t="shared" si="35"/>
        <v>0</v>
      </c>
      <c r="H253" s="110">
        <f t="shared" si="36"/>
        <v>0</v>
      </c>
      <c r="I253" s="110">
        <f t="shared" si="37"/>
        <v>0</v>
      </c>
      <c r="J253" s="110">
        <f t="shared" si="38"/>
        <v>0</v>
      </c>
      <c r="K253" s="110">
        <f t="shared" si="39"/>
        <v>0</v>
      </c>
    </row>
    <row r="254" spans="1:11" x14ac:dyDescent="0.3">
      <c r="A254" s="111">
        <v>43282</v>
      </c>
      <c r="B254" s="110">
        <f t="shared" si="30"/>
        <v>0</v>
      </c>
      <c r="C254" s="110">
        <f t="shared" si="31"/>
        <v>0</v>
      </c>
      <c r="D254" s="110">
        <f t="shared" si="32"/>
        <v>0</v>
      </c>
      <c r="E254" s="110">
        <f t="shared" si="33"/>
        <v>0</v>
      </c>
      <c r="F254" s="110">
        <f t="shared" si="34"/>
        <v>0</v>
      </c>
      <c r="G254" s="110">
        <f t="shared" si="35"/>
        <v>0</v>
      </c>
      <c r="H254" s="110">
        <f t="shared" si="36"/>
        <v>0</v>
      </c>
      <c r="I254" s="110">
        <f t="shared" si="37"/>
        <v>0</v>
      </c>
      <c r="J254" s="110">
        <f t="shared" si="38"/>
        <v>0</v>
      </c>
      <c r="K254" s="110">
        <f t="shared" si="39"/>
        <v>0</v>
      </c>
    </row>
    <row r="255" spans="1:11" x14ac:dyDescent="0.3">
      <c r="A255" s="111">
        <v>43313</v>
      </c>
      <c r="B255" s="110">
        <f t="shared" ref="B255:B262" si="40">B21+B39-B57+B75+B111+B129+B147+B183+B237-B165+D201</f>
        <v>0</v>
      </c>
      <c r="C255" s="110">
        <f t="shared" ref="C255:F262" si="41">C21+C39-C57+C75+D111+D129+D147-D165+D183+C237+E201</f>
        <v>0</v>
      </c>
      <c r="D255" s="110">
        <f t="shared" si="41"/>
        <v>0</v>
      </c>
      <c r="E255" s="110">
        <f t="shared" si="41"/>
        <v>0</v>
      </c>
      <c r="F255" s="110">
        <f t="shared" si="41"/>
        <v>0</v>
      </c>
      <c r="G255" s="110">
        <f t="shared" ref="G255:G262" si="42">G21+G39-G57+G75+H111+H129+H147-H165+H183+G237+K201</f>
        <v>0</v>
      </c>
      <c r="H255" s="110">
        <f t="shared" ref="H255:K262" si="43">H21+H39-H57+H75+J111+J129+J147-J165+J183+H237+L201</f>
        <v>0</v>
      </c>
      <c r="I255" s="110">
        <f t="shared" si="43"/>
        <v>0</v>
      </c>
      <c r="J255" s="110">
        <f t="shared" si="43"/>
        <v>0</v>
      </c>
      <c r="K255" s="110">
        <f t="shared" si="43"/>
        <v>0</v>
      </c>
    </row>
    <row r="256" spans="1:11" x14ac:dyDescent="0.3">
      <c r="A256" s="111">
        <v>43344</v>
      </c>
      <c r="B256" s="110">
        <f t="shared" si="40"/>
        <v>0</v>
      </c>
      <c r="C256" s="110">
        <f t="shared" si="41"/>
        <v>0</v>
      </c>
      <c r="D256" s="110">
        <f t="shared" si="41"/>
        <v>0</v>
      </c>
      <c r="E256" s="110">
        <f t="shared" si="41"/>
        <v>0</v>
      </c>
      <c r="F256" s="110">
        <f t="shared" si="41"/>
        <v>0</v>
      </c>
      <c r="G256" s="110">
        <f t="shared" si="42"/>
        <v>0</v>
      </c>
      <c r="H256" s="110">
        <f t="shared" si="43"/>
        <v>0</v>
      </c>
      <c r="I256" s="110">
        <f t="shared" si="43"/>
        <v>0</v>
      </c>
      <c r="J256" s="110">
        <f t="shared" si="43"/>
        <v>0</v>
      </c>
      <c r="K256" s="110">
        <f t="shared" si="43"/>
        <v>0</v>
      </c>
    </row>
    <row r="257" spans="1:11" x14ac:dyDescent="0.3">
      <c r="A257" s="111">
        <v>43374</v>
      </c>
      <c r="B257" s="110">
        <f t="shared" si="40"/>
        <v>0</v>
      </c>
      <c r="C257" s="110">
        <f t="shared" si="41"/>
        <v>0</v>
      </c>
      <c r="D257" s="110">
        <f t="shared" si="41"/>
        <v>0</v>
      </c>
      <c r="E257" s="110">
        <f t="shared" si="41"/>
        <v>0</v>
      </c>
      <c r="F257" s="110">
        <f t="shared" si="41"/>
        <v>0</v>
      </c>
      <c r="G257" s="110">
        <f t="shared" si="42"/>
        <v>0</v>
      </c>
      <c r="H257" s="110">
        <f t="shared" si="43"/>
        <v>0</v>
      </c>
      <c r="I257" s="110">
        <f t="shared" si="43"/>
        <v>0</v>
      </c>
      <c r="J257" s="110">
        <f t="shared" si="43"/>
        <v>0</v>
      </c>
      <c r="K257" s="110">
        <f t="shared" si="43"/>
        <v>0</v>
      </c>
    </row>
    <row r="258" spans="1:11" x14ac:dyDescent="0.3">
      <c r="A258" s="111">
        <v>43405</v>
      </c>
      <c r="B258" s="110">
        <f t="shared" si="40"/>
        <v>0</v>
      </c>
      <c r="C258" s="110">
        <f t="shared" si="41"/>
        <v>0</v>
      </c>
      <c r="D258" s="110">
        <f t="shared" si="41"/>
        <v>0</v>
      </c>
      <c r="E258" s="110">
        <f t="shared" si="41"/>
        <v>0</v>
      </c>
      <c r="F258" s="110">
        <f t="shared" si="41"/>
        <v>0</v>
      </c>
      <c r="G258" s="110">
        <f t="shared" si="42"/>
        <v>0</v>
      </c>
      <c r="H258" s="110">
        <f t="shared" si="43"/>
        <v>0</v>
      </c>
      <c r="I258" s="110">
        <f t="shared" si="43"/>
        <v>0</v>
      </c>
      <c r="J258" s="110">
        <f t="shared" si="43"/>
        <v>0</v>
      </c>
      <c r="K258" s="110">
        <f t="shared" si="43"/>
        <v>0</v>
      </c>
    </row>
    <row r="259" spans="1:11" x14ac:dyDescent="0.3">
      <c r="A259" s="111">
        <v>43435</v>
      </c>
      <c r="B259" s="110">
        <f t="shared" si="40"/>
        <v>0</v>
      </c>
      <c r="C259" s="110">
        <f t="shared" si="41"/>
        <v>0</v>
      </c>
      <c r="D259" s="110">
        <f t="shared" si="41"/>
        <v>0</v>
      </c>
      <c r="E259" s="110">
        <f t="shared" si="41"/>
        <v>0</v>
      </c>
      <c r="F259" s="110">
        <f t="shared" si="41"/>
        <v>0</v>
      </c>
      <c r="G259" s="110">
        <f t="shared" si="42"/>
        <v>0</v>
      </c>
      <c r="H259" s="110">
        <f t="shared" si="43"/>
        <v>0</v>
      </c>
      <c r="I259" s="110">
        <f t="shared" si="43"/>
        <v>0</v>
      </c>
      <c r="J259" s="110">
        <f t="shared" si="43"/>
        <v>0</v>
      </c>
      <c r="K259" s="110">
        <f t="shared" si="43"/>
        <v>0</v>
      </c>
    </row>
    <row r="260" spans="1:11" x14ac:dyDescent="0.3">
      <c r="A260" s="111">
        <v>43466</v>
      </c>
      <c r="B260" s="110">
        <f t="shared" si="40"/>
        <v>0</v>
      </c>
      <c r="C260" s="110">
        <f t="shared" si="41"/>
        <v>0</v>
      </c>
      <c r="D260" s="110">
        <f t="shared" si="41"/>
        <v>0</v>
      </c>
      <c r="E260" s="110">
        <f t="shared" si="41"/>
        <v>0</v>
      </c>
      <c r="F260" s="110">
        <f t="shared" si="41"/>
        <v>0</v>
      </c>
      <c r="G260" s="110">
        <f t="shared" si="42"/>
        <v>0</v>
      </c>
      <c r="H260" s="110">
        <f t="shared" si="43"/>
        <v>0</v>
      </c>
      <c r="I260" s="110">
        <f t="shared" si="43"/>
        <v>0</v>
      </c>
      <c r="J260" s="110">
        <f t="shared" si="43"/>
        <v>0</v>
      </c>
      <c r="K260" s="110">
        <f t="shared" si="43"/>
        <v>0</v>
      </c>
    </row>
    <row r="261" spans="1:11" x14ac:dyDescent="0.3">
      <c r="A261" s="111">
        <v>43497</v>
      </c>
      <c r="B261" s="110">
        <f t="shared" si="40"/>
        <v>0</v>
      </c>
      <c r="C261" s="110">
        <f t="shared" si="41"/>
        <v>0</v>
      </c>
      <c r="D261" s="110">
        <f t="shared" si="41"/>
        <v>0</v>
      </c>
      <c r="E261" s="110">
        <f t="shared" si="41"/>
        <v>0</v>
      </c>
      <c r="F261" s="110">
        <f t="shared" si="41"/>
        <v>0</v>
      </c>
      <c r="G261" s="110">
        <f t="shared" si="42"/>
        <v>0</v>
      </c>
      <c r="H261" s="110">
        <f t="shared" si="43"/>
        <v>0</v>
      </c>
      <c r="I261" s="110">
        <f t="shared" si="43"/>
        <v>0</v>
      </c>
      <c r="J261" s="110">
        <f t="shared" si="43"/>
        <v>0</v>
      </c>
      <c r="K261" s="110">
        <f t="shared" si="43"/>
        <v>0</v>
      </c>
    </row>
    <row r="262" spans="1:11" x14ac:dyDescent="0.3">
      <c r="A262" s="111">
        <v>43525</v>
      </c>
      <c r="B262" s="110">
        <f t="shared" si="40"/>
        <v>0</v>
      </c>
      <c r="C262" s="110">
        <f t="shared" si="41"/>
        <v>0</v>
      </c>
      <c r="D262" s="110">
        <f t="shared" si="41"/>
        <v>0</v>
      </c>
      <c r="E262" s="110">
        <f t="shared" si="41"/>
        <v>0</v>
      </c>
      <c r="F262" s="110">
        <f t="shared" si="41"/>
        <v>0</v>
      </c>
      <c r="G262" s="110">
        <f t="shared" si="42"/>
        <v>0</v>
      </c>
      <c r="H262" s="110">
        <f t="shared" si="43"/>
        <v>0</v>
      </c>
      <c r="I262" s="110">
        <f t="shared" si="43"/>
        <v>0</v>
      </c>
      <c r="J262" s="110">
        <f t="shared" si="43"/>
        <v>0</v>
      </c>
      <c r="K262" s="110">
        <f t="shared" si="43"/>
        <v>0</v>
      </c>
    </row>
    <row r="263" spans="1:11" x14ac:dyDescent="0.3">
      <c r="A263" s="115" t="s">
        <v>3</v>
      </c>
      <c r="B263" s="110">
        <f t="shared" ref="B263:F263" si="44">SUM(B251:B262)</f>
        <v>0</v>
      </c>
      <c r="C263" s="110">
        <f t="shared" si="44"/>
        <v>0</v>
      </c>
      <c r="D263" s="110">
        <f t="shared" si="44"/>
        <v>0</v>
      </c>
      <c r="E263" s="110">
        <f t="shared" si="44"/>
        <v>0</v>
      </c>
      <c r="F263" s="110">
        <f t="shared" si="44"/>
        <v>0</v>
      </c>
      <c r="G263" s="110">
        <f>SUM(G251:G262)</f>
        <v>0</v>
      </c>
      <c r="H263" s="110">
        <f t="shared" ref="H263:K263" si="45">SUM(H251:H262)</f>
        <v>0</v>
      </c>
      <c r="I263" s="110">
        <f t="shared" si="45"/>
        <v>0</v>
      </c>
      <c r="J263" s="110">
        <f t="shared" si="45"/>
        <v>0</v>
      </c>
      <c r="K263" s="110">
        <f t="shared" si="45"/>
        <v>0</v>
      </c>
    </row>
    <row r="266" spans="1:11" ht="20.399999999999999" x14ac:dyDescent="0.35">
      <c r="A266" s="310" t="s">
        <v>475</v>
      </c>
      <c r="B266" s="311"/>
      <c r="C266" s="311"/>
      <c r="D266" s="311"/>
      <c r="E266" s="311"/>
      <c r="F266" s="311"/>
      <c r="G266" s="311"/>
      <c r="H266" s="311"/>
      <c r="I266" s="311"/>
      <c r="J266" s="311"/>
      <c r="K266" s="312"/>
    </row>
    <row r="267" spans="1:11" x14ac:dyDescent="0.3">
      <c r="A267" s="281" t="s">
        <v>40</v>
      </c>
      <c r="B267" s="284" t="s">
        <v>355</v>
      </c>
      <c r="C267" s="277" t="s">
        <v>353</v>
      </c>
      <c r="D267" s="278"/>
      <c r="E267" s="278"/>
      <c r="F267" s="279"/>
      <c r="G267" s="284" t="s">
        <v>356</v>
      </c>
      <c r="H267" s="277" t="s">
        <v>354</v>
      </c>
      <c r="I267" s="278"/>
      <c r="J267" s="278"/>
      <c r="K267" s="279"/>
    </row>
    <row r="268" spans="1:11" ht="32.25" customHeight="1" x14ac:dyDescent="0.3">
      <c r="A268" s="282"/>
      <c r="B268" s="285"/>
      <c r="C268" s="165" t="s">
        <v>11</v>
      </c>
      <c r="D268" s="165" t="s">
        <v>12</v>
      </c>
      <c r="E268" s="165" t="s">
        <v>10</v>
      </c>
      <c r="F268" s="165" t="s">
        <v>1</v>
      </c>
      <c r="G268" s="285"/>
      <c r="H268" s="165" t="s">
        <v>11</v>
      </c>
      <c r="I268" s="165" t="s">
        <v>12</v>
      </c>
      <c r="J268" s="165" t="s">
        <v>10</v>
      </c>
      <c r="K268" s="165" t="s">
        <v>1</v>
      </c>
    </row>
    <row r="269" spans="1:11" x14ac:dyDescent="0.3">
      <c r="A269" s="111">
        <v>43191</v>
      </c>
      <c r="B269" s="110">
        <f>C107+C125+C143-C161+C179+B215+D215+F215+B92</f>
        <v>0</v>
      </c>
      <c r="C269" s="110">
        <f>C92</f>
        <v>0</v>
      </c>
      <c r="D269" s="110">
        <f t="shared" ref="D269:F272" si="46">D89</f>
        <v>0</v>
      </c>
      <c r="E269" s="110">
        <f t="shared" si="46"/>
        <v>0</v>
      </c>
      <c r="F269" s="110">
        <f t="shared" si="46"/>
        <v>0</v>
      </c>
      <c r="G269" s="110">
        <f t="shared" ref="G269:G272" si="47">G89+I107+I125+I143-I161+I179+C215+E215+G215</f>
        <v>0</v>
      </c>
      <c r="H269" s="110">
        <f t="shared" ref="H269:K272" si="48">H89</f>
        <v>0</v>
      </c>
      <c r="I269" s="110">
        <f t="shared" si="48"/>
        <v>0</v>
      </c>
      <c r="J269" s="110">
        <f t="shared" si="48"/>
        <v>0</v>
      </c>
      <c r="K269" s="110">
        <f t="shared" si="48"/>
        <v>0</v>
      </c>
    </row>
    <row r="270" spans="1:11" x14ac:dyDescent="0.3">
      <c r="A270" s="111">
        <v>43221</v>
      </c>
      <c r="B270" s="110">
        <f t="shared" ref="B270:B272" si="49">C108+C126+C144-C162+C180+B216+D216+F216+B90</f>
        <v>0</v>
      </c>
      <c r="C270" s="110">
        <f t="shared" ref="C270:C272" si="50">C90</f>
        <v>0</v>
      </c>
      <c r="D270" s="110">
        <f t="shared" si="46"/>
        <v>0</v>
      </c>
      <c r="E270" s="110">
        <f t="shared" si="46"/>
        <v>0</v>
      </c>
      <c r="F270" s="110">
        <f t="shared" si="46"/>
        <v>0</v>
      </c>
      <c r="G270" s="110">
        <f t="shared" si="47"/>
        <v>0</v>
      </c>
      <c r="H270" s="110">
        <f t="shared" si="48"/>
        <v>0</v>
      </c>
      <c r="I270" s="110">
        <f t="shared" si="48"/>
        <v>0</v>
      </c>
      <c r="J270" s="110">
        <f t="shared" si="48"/>
        <v>0</v>
      </c>
      <c r="K270" s="110">
        <f t="shared" si="48"/>
        <v>0</v>
      </c>
    </row>
    <row r="271" spans="1:11" x14ac:dyDescent="0.3">
      <c r="A271" s="111">
        <v>43252</v>
      </c>
      <c r="B271" s="110">
        <f t="shared" si="49"/>
        <v>0</v>
      </c>
      <c r="C271" s="110">
        <f t="shared" si="50"/>
        <v>0</v>
      </c>
      <c r="D271" s="110">
        <f t="shared" si="46"/>
        <v>0</v>
      </c>
      <c r="E271" s="110">
        <f t="shared" si="46"/>
        <v>0</v>
      </c>
      <c r="F271" s="110">
        <f t="shared" si="46"/>
        <v>0</v>
      </c>
      <c r="G271" s="110">
        <f t="shared" si="47"/>
        <v>0</v>
      </c>
      <c r="H271" s="110">
        <f t="shared" si="48"/>
        <v>0</v>
      </c>
      <c r="I271" s="110">
        <f t="shared" si="48"/>
        <v>0</v>
      </c>
      <c r="J271" s="110">
        <f t="shared" si="48"/>
        <v>0</v>
      </c>
      <c r="K271" s="110">
        <f t="shared" si="48"/>
        <v>0</v>
      </c>
    </row>
    <row r="272" spans="1:11" x14ac:dyDescent="0.3">
      <c r="A272" s="111">
        <v>43282</v>
      </c>
      <c r="B272" s="110">
        <f t="shared" si="49"/>
        <v>0</v>
      </c>
      <c r="C272" s="110">
        <f t="shared" si="50"/>
        <v>0</v>
      </c>
      <c r="D272" s="110">
        <f t="shared" si="46"/>
        <v>0</v>
      </c>
      <c r="E272" s="110">
        <f t="shared" si="46"/>
        <v>0</v>
      </c>
      <c r="F272" s="110">
        <f t="shared" si="46"/>
        <v>0</v>
      </c>
      <c r="G272" s="110">
        <f t="shared" si="47"/>
        <v>0</v>
      </c>
      <c r="H272" s="110">
        <f t="shared" si="48"/>
        <v>0</v>
      </c>
      <c r="I272" s="110">
        <f t="shared" si="48"/>
        <v>0</v>
      </c>
      <c r="J272" s="110">
        <f t="shared" si="48"/>
        <v>0</v>
      </c>
      <c r="K272" s="110">
        <f t="shared" si="48"/>
        <v>0</v>
      </c>
    </row>
    <row r="273" spans="1:11" x14ac:dyDescent="0.3">
      <c r="A273" s="111">
        <v>43313</v>
      </c>
      <c r="B273" s="110">
        <f t="shared" ref="B273:B280" si="51">C111+C129+C147-C165+C183+B219+D219+F219+B93</f>
        <v>0</v>
      </c>
      <c r="C273" s="110">
        <f t="shared" ref="C273:F280" si="52">C93</f>
        <v>0</v>
      </c>
      <c r="D273" s="110">
        <f t="shared" si="52"/>
        <v>0</v>
      </c>
      <c r="E273" s="110">
        <f t="shared" si="52"/>
        <v>0</v>
      </c>
      <c r="F273" s="110">
        <f t="shared" si="52"/>
        <v>0</v>
      </c>
      <c r="G273" s="110">
        <f t="shared" ref="G273:G280" si="53">G93+I111+I129+I147-I165+I183+C219+E219+G219</f>
        <v>0</v>
      </c>
      <c r="H273" s="110">
        <f t="shared" ref="H273:K280" si="54">H93</f>
        <v>0</v>
      </c>
      <c r="I273" s="110">
        <f t="shared" si="54"/>
        <v>0</v>
      </c>
      <c r="J273" s="110">
        <f t="shared" si="54"/>
        <v>0</v>
      </c>
      <c r="K273" s="110">
        <f t="shared" si="54"/>
        <v>0</v>
      </c>
    </row>
    <row r="274" spans="1:11" x14ac:dyDescent="0.3">
      <c r="A274" s="111">
        <v>43344</v>
      </c>
      <c r="B274" s="110">
        <f t="shared" si="51"/>
        <v>0</v>
      </c>
      <c r="C274" s="110">
        <f t="shared" si="52"/>
        <v>0</v>
      </c>
      <c r="D274" s="110">
        <f t="shared" si="52"/>
        <v>0</v>
      </c>
      <c r="E274" s="110">
        <f t="shared" si="52"/>
        <v>0</v>
      </c>
      <c r="F274" s="110">
        <f t="shared" si="52"/>
        <v>0</v>
      </c>
      <c r="G274" s="110">
        <f t="shared" si="53"/>
        <v>0</v>
      </c>
      <c r="H274" s="110">
        <f t="shared" si="54"/>
        <v>0</v>
      </c>
      <c r="I274" s="110">
        <f t="shared" si="54"/>
        <v>0</v>
      </c>
      <c r="J274" s="110">
        <f t="shared" si="54"/>
        <v>0</v>
      </c>
      <c r="K274" s="110">
        <f t="shared" si="54"/>
        <v>0</v>
      </c>
    </row>
    <row r="275" spans="1:11" x14ac:dyDescent="0.3">
      <c r="A275" s="111">
        <v>43374</v>
      </c>
      <c r="B275" s="110">
        <f t="shared" si="51"/>
        <v>0</v>
      </c>
      <c r="C275" s="110">
        <f t="shared" si="52"/>
        <v>0</v>
      </c>
      <c r="D275" s="110">
        <f t="shared" si="52"/>
        <v>0</v>
      </c>
      <c r="E275" s="110">
        <f t="shared" si="52"/>
        <v>0</v>
      </c>
      <c r="F275" s="110">
        <f t="shared" si="52"/>
        <v>0</v>
      </c>
      <c r="G275" s="110">
        <f t="shared" si="53"/>
        <v>0</v>
      </c>
      <c r="H275" s="110">
        <f t="shared" si="54"/>
        <v>0</v>
      </c>
      <c r="I275" s="110">
        <f t="shared" si="54"/>
        <v>0</v>
      </c>
      <c r="J275" s="110">
        <f t="shared" si="54"/>
        <v>0</v>
      </c>
      <c r="K275" s="110">
        <f t="shared" si="54"/>
        <v>0</v>
      </c>
    </row>
    <row r="276" spans="1:11" x14ac:dyDescent="0.3">
      <c r="A276" s="111">
        <v>43405</v>
      </c>
      <c r="B276" s="110">
        <f t="shared" si="51"/>
        <v>0</v>
      </c>
      <c r="C276" s="110">
        <f t="shared" si="52"/>
        <v>0</v>
      </c>
      <c r="D276" s="110">
        <f t="shared" si="52"/>
        <v>0</v>
      </c>
      <c r="E276" s="110">
        <f t="shared" si="52"/>
        <v>0</v>
      </c>
      <c r="F276" s="110">
        <f t="shared" si="52"/>
        <v>0</v>
      </c>
      <c r="G276" s="110">
        <f t="shared" si="53"/>
        <v>0</v>
      </c>
      <c r="H276" s="110">
        <f t="shared" si="54"/>
        <v>0</v>
      </c>
      <c r="I276" s="110">
        <f t="shared" si="54"/>
        <v>0</v>
      </c>
      <c r="J276" s="110">
        <f t="shared" si="54"/>
        <v>0</v>
      </c>
      <c r="K276" s="110">
        <f t="shared" si="54"/>
        <v>0</v>
      </c>
    </row>
    <row r="277" spans="1:11" x14ac:dyDescent="0.3">
      <c r="A277" s="111">
        <v>43435</v>
      </c>
      <c r="B277" s="110">
        <f t="shared" si="51"/>
        <v>0</v>
      </c>
      <c r="C277" s="110">
        <f t="shared" si="52"/>
        <v>0</v>
      </c>
      <c r="D277" s="110">
        <f t="shared" si="52"/>
        <v>0</v>
      </c>
      <c r="E277" s="110">
        <f t="shared" si="52"/>
        <v>0</v>
      </c>
      <c r="F277" s="110">
        <f t="shared" si="52"/>
        <v>0</v>
      </c>
      <c r="G277" s="110">
        <f t="shared" si="53"/>
        <v>0</v>
      </c>
      <c r="H277" s="110">
        <f t="shared" si="54"/>
        <v>0</v>
      </c>
      <c r="I277" s="110">
        <f t="shared" si="54"/>
        <v>0</v>
      </c>
      <c r="J277" s="110">
        <f t="shared" si="54"/>
        <v>0</v>
      </c>
      <c r="K277" s="110">
        <f t="shared" si="54"/>
        <v>0</v>
      </c>
    </row>
    <row r="278" spans="1:11" x14ac:dyDescent="0.3">
      <c r="A278" s="111">
        <v>43466</v>
      </c>
      <c r="B278" s="110">
        <f t="shared" si="51"/>
        <v>0</v>
      </c>
      <c r="C278" s="110">
        <f t="shared" si="52"/>
        <v>0</v>
      </c>
      <c r="D278" s="110">
        <f t="shared" si="52"/>
        <v>0</v>
      </c>
      <c r="E278" s="110">
        <f t="shared" si="52"/>
        <v>0</v>
      </c>
      <c r="F278" s="110">
        <f t="shared" si="52"/>
        <v>0</v>
      </c>
      <c r="G278" s="110">
        <f t="shared" si="53"/>
        <v>0</v>
      </c>
      <c r="H278" s="110">
        <f t="shared" si="54"/>
        <v>0</v>
      </c>
      <c r="I278" s="110">
        <f t="shared" si="54"/>
        <v>0</v>
      </c>
      <c r="J278" s="110">
        <f t="shared" si="54"/>
        <v>0</v>
      </c>
      <c r="K278" s="110">
        <f t="shared" si="54"/>
        <v>0</v>
      </c>
    </row>
    <row r="279" spans="1:11" x14ac:dyDescent="0.3">
      <c r="A279" s="111">
        <v>43497</v>
      </c>
      <c r="B279" s="110">
        <f t="shared" si="51"/>
        <v>0</v>
      </c>
      <c r="C279" s="110">
        <f t="shared" si="52"/>
        <v>0</v>
      </c>
      <c r="D279" s="110">
        <f t="shared" si="52"/>
        <v>0</v>
      </c>
      <c r="E279" s="110">
        <f t="shared" si="52"/>
        <v>0</v>
      </c>
      <c r="F279" s="110">
        <f t="shared" si="52"/>
        <v>0</v>
      </c>
      <c r="G279" s="110">
        <f t="shared" si="53"/>
        <v>0</v>
      </c>
      <c r="H279" s="110">
        <f t="shared" si="54"/>
        <v>0</v>
      </c>
      <c r="I279" s="110">
        <f t="shared" si="54"/>
        <v>0</v>
      </c>
      <c r="J279" s="110">
        <f t="shared" si="54"/>
        <v>0</v>
      </c>
      <c r="K279" s="110">
        <f t="shared" si="54"/>
        <v>0</v>
      </c>
    </row>
    <row r="280" spans="1:11" x14ac:dyDescent="0.3">
      <c r="A280" s="111">
        <v>43525</v>
      </c>
      <c r="B280" s="110">
        <f t="shared" si="51"/>
        <v>0</v>
      </c>
      <c r="C280" s="110">
        <f t="shared" si="52"/>
        <v>0</v>
      </c>
      <c r="D280" s="110">
        <f t="shared" si="52"/>
        <v>0</v>
      </c>
      <c r="E280" s="110">
        <f t="shared" si="52"/>
        <v>0</v>
      </c>
      <c r="F280" s="110">
        <f t="shared" si="52"/>
        <v>0</v>
      </c>
      <c r="G280" s="110">
        <f t="shared" si="53"/>
        <v>0</v>
      </c>
      <c r="H280" s="110">
        <f t="shared" si="54"/>
        <v>0</v>
      </c>
      <c r="I280" s="110">
        <f t="shared" si="54"/>
        <v>0</v>
      </c>
      <c r="J280" s="110">
        <f t="shared" si="54"/>
        <v>0</v>
      </c>
      <c r="K280" s="110">
        <f t="shared" si="54"/>
        <v>0</v>
      </c>
    </row>
    <row r="281" spans="1:11" x14ac:dyDescent="0.3">
      <c r="A281" s="115" t="s">
        <v>3</v>
      </c>
      <c r="B281" s="110">
        <f t="shared" ref="B281:F281" si="55">SUM(B269:B280)</f>
        <v>0</v>
      </c>
      <c r="C281" s="110">
        <f t="shared" si="55"/>
        <v>0</v>
      </c>
      <c r="D281" s="110">
        <f t="shared" si="55"/>
        <v>0</v>
      </c>
      <c r="E281" s="110">
        <f t="shared" si="55"/>
        <v>0</v>
      </c>
      <c r="F281" s="110">
        <f t="shared" si="55"/>
        <v>0</v>
      </c>
      <c r="G281" s="110">
        <f>SUM(G269:G280)</f>
        <v>0</v>
      </c>
      <c r="H281" s="110">
        <f t="shared" ref="H281:K281" si="56">SUM(H269:H280)</f>
        <v>0</v>
      </c>
      <c r="I281" s="110">
        <f t="shared" si="56"/>
        <v>0</v>
      </c>
      <c r="J281" s="110">
        <f t="shared" si="56"/>
        <v>0</v>
      </c>
      <c r="K281" s="110">
        <f t="shared" si="56"/>
        <v>0</v>
      </c>
    </row>
  </sheetData>
  <sheetProtection password="E1E1" sheet="1" objects="1" scenarios="1"/>
  <mergeCells count="106">
    <mergeCell ref="B33:B34"/>
    <mergeCell ref="A15:A16"/>
    <mergeCell ref="B51:B52"/>
    <mergeCell ref="C51:F51"/>
    <mergeCell ref="G51:G52"/>
    <mergeCell ref="H51:K51"/>
    <mergeCell ref="C15:F15"/>
    <mergeCell ref="B15:B16"/>
    <mergeCell ref="G15:G16"/>
    <mergeCell ref="H33:K33"/>
    <mergeCell ref="H15:K15"/>
    <mergeCell ref="C33:F33"/>
    <mergeCell ref="G33:G34"/>
    <mergeCell ref="Q140:U140"/>
    <mergeCell ref="A141:A142"/>
    <mergeCell ref="C141:C142"/>
    <mergeCell ref="D141:G141"/>
    <mergeCell ref="I141:I142"/>
    <mergeCell ref="H141:H142"/>
    <mergeCell ref="A140:M140"/>
    <mergeCell ref="J141:M141"/>
    <mergeCell ref="A122:M122"/>
    <mergeCell ref="C123:C124"/>
    <mergeCell ref="D123:G123"/>
    <mergeCell ref="H123:H124"/>
    <mergeCell ref="I123:I124"/>
    <mergeCell ref="J123:M123"/>
    <mergeCell ref="A14:K14"/>
    <mergeCell ref="A231:A232"/>
    <mergeCell ref="A213:A214"/>
    <mergeCell ref="B213:C213"/>
    <mergeCell ref="D213:E213"/>
    <mergeCell ref="F213:G213"/>
    <mergeCell ref="A195:A196"/>
    <mergeCell ref="B195:B196"/>
    <mergeCell ref="C195:C196"/>
    <mergeCell ref="E195:H195"/>
    <mergeCell ref="A159:A160"/>
    <mergeCell ref="A177:A178"/>
    <mergeCell ref="H159:H160"/>
    <mergeCell ref="A123:A124"/>
    <mergeCell ref="B123:B124"/>
    <mergeCell ref="A69:A70"/>
    <mergeCell ref="A68:K68"/>
    <mergeCell ref="B69:B70"/>
    <mergeCell ref="C69:F69"/>
    <mergeCell ref="G69:G70"/>
    <mergeCell ref="A51:A52"/>
    <mergeCell ref="A33:A34"/>
    <mergeCell ref="A32:K32"/>
    <mergeCell ref="A50:K50"/>
    <mergeCell ref="H69:K69"/>
    <mergeCell ref="B105:B106"/>
    <mergeCell ref="D105:G105"/>
    <mergeCell ref="I105:I106"/>
    <mergeCell ref="J105:M105"/>
    <mergeCell ref="C105:C106"/>
    <mergeCell ref="H105:H106"/>
    <mergeCell ref="A104:M104"/>
    <mergeCell ref="A105:A106"/>
    <mergeCell ref="G231:G232"/>
    <mergeCell ref="B159:B160"/>
    <mergeCell ref="B141:B142"/>
    <mergeCell ref="A158:M158"/>
    <mergeCell ref="C159:C160"/>
    <mergeCell ref="D159:G159"/>
    <mergeCell ref="H231:K231"/>
    <mergeCell ref="I159:I160"/>
    <mergeCell ref="J159:M159"/>
    <mergeCell ref="A176:M176"/>
    <mergeCell ref="B177:B178"/>
    <mergeCell ref="C177:C178"/>
    <mergeCell ref="D177:G177"/>
    <mergeCell ref="H177:H178"/>
    <mergeCell ref="I177:I178"/>
    <mergeCell ref="J177:M177"/>
    <mergeCell ref="I195:I196"/>
    <mergeCell ref="J195:J196"/>
    <mergeCell ref="L195:O195"/>
    <mergeCell ref="D195:D196"/>
    <mergeCell ref="A194:O194"/>
    <mergeCell ref="K195:K196"/>
    <mergeCell ref="C3:G9"/>
    <mergeCell ref="A266:K266"/>
    <mergeCell ref="A267:A268"/>
    <mergeCell ref="B267:B268"/>
    <mergeCell ref="C267:F267"/>
    <mergeCell ref="G267:G268"/>
    <mergeCell ref="H267:K267"/>
    <mergeCell ref="A212:G212"/>
    <mergeCell ref="A230:K230"/>
    <mergeCell ref="A12:K12"/>
    <mergeCell ref="A248:K248"/>
    <mergeCell ref="A249:A250"/>
    <mergeCell ref="B249:B250"/>
    <mergeCell ref="C249:F249"/>
    <mergeCell ref="G249:G250"/>
    <mergeCell ref="H249:K249"/>
    <mergeCell ref="A86:K86"/>
    <mergeCell ref="A87:A88"/>
    <mergeCell ref="B87:B88"/>
    <mergeCell ref="C87:F87"/>
    <mergeCell ref="G87:G88"/>
    <mergeCell ref="H87:K87"/>
    <mergeCell ref="B231:B232"/>
    <mergeCell ref="C231:F231"/>
  </mergeCells>
  <pageMargins left="0.7" right="0.7" top="0.75" bottom="0.75" header="0.3" footer="0.3"/>
  <pageSetup paperSize="9" orientation="portrait" r:id="rId1"/>
  <headerFooter alignWithMargins="0"/>
  <ignoredErrors>
    <ignoredError sqref="C269 G273:G280" formula="1"/>
    <ignoredError sqref="D201:D20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246"/>
  <sheetViews>
    <sheetView topLeftCell="A226" zoomScale="90" zoomScaleNormal="90" workbookViewId="0">
      <selection activeCell="B245" sqref="B245"/>
    </sheetView>
  </sheetViews>
  <sheetFormatPr defaultColWidth="9.109375" defaultRowHeight="15.6" x14ac:dyDescent="0.3"/>
  <cols>
    <col min="1" max="1" width="13.109375" style="64" customWidth="1"/>
    <col min="2" max="2" width="20.109375" style="64" customWidth="1"/>
    <col min="3" max="3" width="19.109375" style="64" customWidth="1"/>
    <col min="4" max="4" width="18.5546875" style="64" customWidth="1"/>
    <col min="5" max="5" width="19" style="64" customWidth="1"/>
    <col min="6" max="6" width="19.44140625" style="64" customWidth="1"/>
    <col min="7" max="7" width="20" style="64" customWidth="1"/>
    <col min="8" max="8" width="18.6640625" style="64" customWidth="1"/>
    <col min="9" max="9" width="19" style="64" customWidth="1"/>
    <col min="10" max="10" width="19.33203125" style="64" customWidth="1"/>
    <col min="11" max="11" width="19" style="64" customWidth="1"/>
    <col min="12" max="12" width="18" style="64" customWidth="1"/>
    <col min="13" max="13" width="17.109375" style="64" customWidth="1"/>
    <col min="14" max="14" width="16.44140625" style="64" customWidth="1"/>
    <col min="15" max="15" width="15.44140625" style="64" customWidth="1"/>
    <col min="16" max="16384" width="9.109375" style="64"/>
  </cols>
  <sheetData>
    <row r="2" spans="1:13" ht="18" x14ac:dyDescent="0.35">
      <c r="C2" s="221" t="s">
        <v>454</v>
      </c>
      <c r="D2" s="222"/>
      <c r="E2" s="222"/>
      <c r="F2" s="222"/>
      <c r="G2" s="222"/>
    </row>
    <row r="3" spans="1:13" ht="15.75" customHeight="1" x14ac:dyDescent="0.3">
      <c r="C3" s="239" t="s">
        <v>471</v>
      </c>
      <c r="D3" s="239"/>
      <c r="E3" s="239"/>
      <c r="F3" s="239"/>
      <c r="G3" s="239"/>
    </row>
    <row r="4" spans="1:13" ht="15.75" customHeight="1" x14ac:dyDescent="0.3">
      <c r="C4" s="239"/>
      <c r="D4" s="239"/>
      <c r="E4" s="239"/>
      <c r="F4" s="239"/>
      <c r="G4" s="239"/>
    </row>
    <row r="5" spans="1:13" ht="15.75" customHeight="1" x14ac:dyDescent="0.3">
      <c r="C5" s="239"/>
      <c r="D5" s="239"/>
      <c r="E5" s="239"/>
      <c r="F5" s="239"/>
      <c r="G5" s="239"/>
    </row>
    <row r="6" spans="1:13" ht="15.75" customHeight="1" x14ac:dyDescent="0.3">
      <c r="C6" s="239"/>
      <c r="D6" s="239"/>
      <c r="E6" s="239"/>
      <c r="F6" s="239"/>
      <c r="G6" s="239"/>
    </row>
    <row r="7" spans="1:13" ht="15.75" customHeight="1" x14ac:dyDescent="0.3">
      <c r="C7" s="239"/>
      <c r="D7" s="239"/>
      <c r="E7" s="239"/>
      <c r="F7" s="239"/>
      <c r="G7" s="239"/>
    </row>
    <row r="8" spans="1:13" ht="15.75" customHeight="1" x14ac:dyDescent="0.3">
      <c r="C8" s="239"/>
      <c r="D8" s="239"/>
      <c r="E8" s="239"/>
      <c r="F8" s="239"/>
      <c r="G8" s="239"/>
    </row>
    <row r="9" spans="1:13" ht="15.75" customHeight="1" x14ac:dyDescent="0.3">
      <c r="C9" s="239"/>
      <c r="D9" s="239"/>
      <c r="E9" s="239"/>
      <c r="F9" s="239"/>
      <c r="G9" s="239"/>
    </row>
    <row r="12" spans="1:13" s="98" customFormat="1" ht="20.399999999999999" x14ac:dyDescent="0.3">
      <c r="A12" s="313" t="s">
        <v>386</v>
      </c>
      <c r="B12" s="313"/>
      <c r="C12" s="313"/>
      <c r="D12" s="313"/>
      <c r="E12" s="313"/>
      <c r="F12" s="313"/>
      <c r="G12" s="313"/>
      <c r="H12" s="313"/>
      <c r="I12" s="313"/>
      <c r="J12" s="313"/>
      <c r="K12" s="313"/>
      <c r="L12" s="96"/>
      <c r="M12" s="96"/>
    </row>
    <row r="13" spans="1:13" s="98" customFormat="1" x14ac:dyDescent="0.3">
      <c r="A13" s="96"/>
      <c r="B13" s="96"/>
      <c r="C13" s="97"/>
      <c r="D13" s="97"/>
      <c r="E13" s="97"/>
      <c r="F13" s="96"/>
      <c r="G13" s="96"/>
      <c r="H13" s="96"/>
      <c r="I13" s="96"/>
      <c r="J13" s="96"/>
      <c r="K13" s="96"/>
      <c r="L13" s="96"/>
      <c r="M13" s="96"/>
    </row>
    <row r="14" spans="1:13" ht="20.399999999999999" x14ac:dyDescent="0.35">
      <c r="A14" s="310" t="s">
        <v>33</v>
      </c>
      <c r="B14" s="311"/>
      <c r="C14" s="311"/>
      <c r="D14" s="311"/>
      <c r="E14" s="311"/>
      <c r="F14" s="311"/>
      <c r="G14" s="311"/>
      <c r="H14" s="311"/>
      <c r="I14" s="311"/>
      <c r="J14" s="311"/>
      <c r="K14" s="312"/>
    </row>
    <row r="15" spans="1:13" ht="15.75" customHeight="1" x14ac:dyDescent="0.3">
      <c r="A15" s="281" t="s">
        <v>40</v>
      </c>
      <c r="B15" s="284" t="s">
        <v>355</v>
      </c>
      <c r="C15" s="277" t="s">
        <v>353</v>
      </c>
      <c r="D15" s="278"/>
      <c r="E15" s="278"/>
      <c r="F15" s="279"/>
      <c r="G15" s="284" t="s">
        <v>356</v>
      </c>
      <c r="H15" s="277" t="s">
        <v>354</v>
      </c>
      <c r="I15" s="278"/>
      <c r="J15" s="278"/>
      <c r="K15" s="279"/>
    </row>
    <row r="16" spans="1:13" s="14" customFormat="1" ht="33.75" customHeight="1" x14ac:dyDescent="0.3">
      <c r="A16" s="282"/>
      <c r="B16" s="285"/>
      <c r="C16" s="107" t="s">
        <v>11</v>
      </c>
      <c r="D16" s="107" t="s">
        <v>12</v>
      </c>
      <c r="E16" s="107" t="s">
        <v>10</v>
      </c>
      <c r="F16" s="107" t="s">
        <v>1</v>
      </c>
      <c r="G16" s="285"/>
      <c r="H16" s="107" t="s">
        <v>11</v>
      </c>
      <c r="I16" s="107" t="s">
        <v>12</v>
      </c>
      <c r="J16" s="107" t="s">
        <v>10</v>
      </c>
      <c r="K16" s="107" t="s">
        <v>1</v>
      </c>
    </row>
    <row r="17" spans="1:24" x14ac:dyDescent="0.3">
      <c r="A17" s="111">
        <v>43191</v>
      </c>
      <c r="B17" s="25"/>
      <c r="C17" s="100"/>
      <c r="D17" s="100"/>
      <c r="E17" s="100"/>
      <c r="F17" s="100"/>
      <c r="G17" s="25"/>
      <c r="H17" s="25"/>
      <c r="I17" s="25"/>
      <c r="J17" s="25"/>
      <c r="K17" s="25"/>
    </row>
    <row r="18" spans="1:24" x14ac:dyDescent="0.3">
      <c r="A18" s="111">
        <v>43221</v>
      </c>
      <c r="B18" s="25"/>
      <c r="C18" s="100"/>
      <c r="D18" s="100"/>
      <c r="E18" s="100"/>
      <c r="F18" s="100"/>
      <c r="G18" s="25"/>
      <c r="H18" s="25"/>
      <c r="I18" s="25"/>
      <c r="J18" s="25"/>
      <c r="K18" s="25"/>
    </row>
    <row r="19" spans="1:24" x14ac:dyDescent="0.3">
      <c r="A19" s="111">
        <v>43252</v>
      </c>
      <c r="B19" s="25"/>
      <c r="C19" s="100"/>
      <c r="D19" s="100"/>
      <c r="E19" s="100"/>
      <c r="F19" s="100"/>
      <c r="G19" s="25"/>
      <c r="H19" s="25"/>
      <c r="I19" s="25"/>
      <c r="J19" s="25"/>
      <c r="K19" s="25"/>
    </row>
    <row r="20" spans="1:24" x14ac:dyDescent="0.3">
      <c r="A20" s="111">
        <v>43282</v>
      </c>
      <c r="B20" s="25"/>
      <c r="C20" s="100"/>
      <c r="D20" s="100"/>
      <c r="E20" s="100"/>
      <c r="F20" s="100"/>
      <c r="G20" s="25"/>
      <c r="H20" s="25"/>
      <c r="I20" s="25"/>
      <c r="J20" s="25"/>
      <c r="K20" s="25"/>
    </row>
    <row r="21" spans="1:24" x14ac:dyDescent="0.3">
      <c r="A21" s="111">
        <v>43313</v>
      </c>
      <c r="B21" s="100"/>
      <c r="C21" s="100"/>
      <c r="D21" s="100"/>
      <c r="E21" s="100"/>
      <c r="F21" s="100"/>
      <c r="G21" s="100"/>
      <c r="H21" s="25"/>
      <c r="I21" s="25"/>
      <c r="J21" s="25"/>
      <c r="K21" s="25"/>
    </row>
    <row r="22" spans="1:24" x14ac:dyDescent="0.3">
      <c r="A22" s="111">
        <v>43344</v>
      </c>
      <c r="B22" s="100"/>
      <c r="C22" s="100"/>
      <c r="D22" s="100"/>
      <c r="E22" s="100"/>
      <c r="F22" s="100"/>
      <c r="G22" s="100"/>
      <c r="H22" s="25"/>
      <c r="I22" s="25"/>
      <c r="J22" s="25"/>
      <c r="K22" s="25"/>
    </row>
    <row r="23" spans="1:24" s="15" customFormat="1" x14ac:dyDescent="0.3">
      <c r="A23" s="111">
        <v>43374</v>
      </c>
      <c r="B23" s="25"/>
      <c r="C23" s="25"/>
      <c r="D23" s="25"/>
      <c r="E23" s="25"/>
      <c r="F23" s="25"/>
      <c r="G23" s="25"/>
      <c r="H23" s="25"/>
      <c r="I23" s="25"/>
      <c r="J23" s="25"/>
      <c r="K23" s="25"/>
    </row>
    <row r="24" spans="1:24" s="15" customFormat="1" x14ac:dyDescent="0.3">
      <c r="A24" s="111">
        <v>43405</v>
      </c>
      <c r="B24" s="25"/>
      <c r="C24" s="25"/>
      <c r="D24" s="25"/>
      <c r="E24" s="25"/>
      <c r="F24" s="25"/>
      <c r="G24" s="25"/>
      <c r="H24" s="25"/>
      <c r="I24" s="25"/>
      <c r="J24" s="25"/>
      <c r="K24" s="25"/>
    </row>
    <row r="25" spans="1:24" s="15" customFormat="1" x14ac:dyDescent="0.3">
      <c r="A25" s="111">
        <v>43435</v>
      </c>
      <c r="B25" s="25"/>
      <c r="C25" s="25"/>
      <c r="D25" s="25"/>
      <c r="E25" s="25"/>
      <c r="F25" s="25"/>
      <c r="G25" s="25"/>
      <c r="H25" s="25"/>
      <c r="I25" s="25"/>
      <c r="J25" s="25"/>
      <c r="K25" s="25"/>
    </row>
    <row r="26" spans="1:24" s="15" customFormat="1" x14ac:dyDescent="0.3">
      <c r="A26" s="111">
        <v>43466</v>
      </c>
      <c r="B26" s="25"/>
      <c r="C26" s="25"/>
      <c r="D26" s="25"/>
      <c r="E26" s="25"/>
      <c r="F26" s="25"/>
      <c r="G26" s="25"/>
      <c r="H26" s="25"/>
      <c r="I26" s="25"/>
      <c r="J26" s="25"/>
      <c r="K26" s="25"/>
    </row>
    <row r="27" spans="1:24" s="15" customFormat="1" x14ac:dyDescent="0.3">
      <c r="A27" s="111">
        <v>43497</v>
      </c>
      <c r="B27" s="25"/>
      <c r="C27" s="25"/>
      <c r="D27" s="25"/>
      <c r="E27" s="25"/>
      <c r="F27" s="25"/>
      <c r="G27" s="25"/>
      <c r="H27" s="25"/>
      <c r="I27" s="25"/>
      <c r="J27" s="25"/>
      <c r="K27" s="25"/>
    </row>
    <row r="28" spans="1:24" s="15" customFormat="1" x14ac:dyDescent="0.3">
      <c r="A28" s="111">
        <v>43525</v>
      </c>
      <c r="B28" s="25"/>
      <c r="C28" s="25"/>
      <c r="D28" s="25"/>
      <c r="E28" s="25"/>
      <c r="F28" s="25"/>
      <c r="G28" s="25"/>
      <c r="H28" s="25"/>
      <c r="I28" s="25"/>
      <c r="J28" s="25"/>
      <c r="K28" s="25"/>
    </row>
    <row r="29" spans="1:24" s="15" customFormat="1" x14ac:dyDescent="0.3">
      <c r="A29" s="115" t="s">
        <v>3</v>
      </c>
      <c r="B29" s="110">
        <f t="shared" ref="B29:K29" si="0">SUM(B17:B28)</f>
        <v>0</v>
      </c>
      <c r="C29" s="110">
        <f t="shared" si="0"/>
        <v>0</v>
      </c>
      <c r="D29" s="110">
        <f t="shared" si="0"/>
        <v>0</v>
      </c>
      <c r="E29" s="110">
        <f t="shared" si="0"/>
        <v>0</v>
      </c>
      <c r="F29" s="110">
        <f t="shared" si="0"/>
        <v>0</v>
      </c>
      <c r="G29" s="110">
        <f>SUM(G17:G28)</f>
        <v>0</v>
      </c>
      <c r="H29" s="110">
        <f t="shared" si="0"/>
        <v>0</v>
      </c>
      <c r="I29" s="110">
        <f t="shared" si="0"/>
        <v>0</v>
      </c>
      <c r="J29" s="110">
        <f t="shared" si="0"/>
        <v>0</v>
      </c>
      <c r="K29" s="110">
        <f t="shared" si="0"/>
        <v>0</v>
      </c>
    </row>
    <row r="30" spans="1:24" s="15" customFormat="1" x14ac:dyDescent="0.3">
      <c r="A30" s="97"/>
      <c r="B30" s="103"/>
      <c r="C30" s="103"/>
      <c r="D30" s="103"/>
      <c r="E30" s="103"/>
      <c r="F30" s="103"/>
      <c r="G30" s="103"/>
      <c r="H30" s="103"/>
      <c r="I30" s="103"/>
      <c r="J30" s="103"/>
      <c r="K30" s="103"/>
      <c r="L30" s="103"/>
      <c r="M30" s="103"/>
      <c r="N30" s="103"/>
      <c r="O30" s="103"/>
    </row>
    <row r="31" spans="1:24" s="15" customFormat="1" x14ac:dyDescent="0.3">
      <c r="A31" s="22"/>
      <c r="B31" s="22"/>
      <c r="C31" s="68"/>
      <c r="D31" s="68"/>
      <c r="E31" s="68"/>
      <c r="F31" s="68"/>
      <c r="G31" s="68"/>
      <c r="H31" s="68"/>
      <c r="I31" s="68"/>
      <c r="J31" s="68"/>
      <c r="K31" s="68"/>
      <c r="L31" s="68"/>
      <c r="M31" s="68"/>
    </row>
    <row r="32" spans="1:24" s="16" customFormat="1" ht="20.399999999999999" x14ac:dyDescent="0.35">
      <c r="A32" s="310" t="s">
        <v>14</v>
      </c>
      <c r="B32" s="311"/>
      <c r="C32" s="311"/>
      <c r="D32" s="311"/>
      <c r="E32" s="311"/>
      <c r="F32" s="311"/>
      <c r="G32" s="311"/>
      <c r="H32" s="311"/>
      <c r="I32" s="311"/>
      <c r="J32" s="311"/>
      <c r="K32" s="312"/>
      <c r="O32" s="98"/>
      <c r="P32" s="98"/>
      <c r="Q32" s="98"/>
      <c r="R32" s="98"/>
      <c r="S32" s="98"/>
      <c r="T32" s="98"/>
      <c r="U32" s="98"/>
      <c r="V32" s="98"/>
      <c r="W32" s="98"/>
      <c r="X32" s="98"/>
    </row>
    <row r="33" spans="1:12" s="98" customFormat="1" ht="28.5" customHeight="1" x14ac:dyDescent="0.3">
      <c r="A33" s="281" t="s">
        <v>40</v>
      </c>
      <c r="B33" s="284" t="s">
        <v>355</v>
      </c>
      <c r="C33" s="277" t="s">
        <v>353</v>
      </c>
      <c r="D33" s="278"/>
      <c r="E33" s="278"/>
      <c r="F33" s="279"/>
      <c r="G33" s="284" t="s">
        <v>356</v>
      </c>
      <c r="H33" s="277" t="s">
        <v>354</v>
      </c>
      <c r="I33" s="278"/>
      <c r="J33" s="278"/>
      <c r="K33" s="279"/>
      <c r="L33" s="16"/>
    </row>
    <row r="34" spans="1:12" s="16" customFormat="1" ht="28.5" customHeight="1" x14ac:dyDescent="0.3">
      <c r="A34" s="282"/>
      <c r="B34" s="285"/>
      <c r="C34" s="107" t="s">
        <v>11</v>
      </c>
      <c r="D34" s="107" t="s">
        <v>12</v>
      </c>
      <c r="E34" s="107" t="s">
        <v>10</v>
      </c>
      <c r="F34" s="107" t="s">
        <v>1</v>
      </c>
      <c r="G34" s="285"/>
      <c r="H34" s="107" t="s">
        <v>11</v>
      </c>
      <c r="I34" s="107" t="s">
        <v>12</v>
      </c>
      <c r="J34" s="107" t="s">
        <v>10</v>
      </c>
      <c r="K34" s="107" t="s">
        <v>1</v>
      </c>
    </row>
    <row r="35" spans="1:12" s="16" customFormat="1" x14ac:dyDescent="0.3">
      <c r="A35" s="111">
        <v>43191</v>
      </c>
      <c r="B35" s="25"/>
      <c r="C35" s="100"/>
      <c r="D35" s="100"/>
      <c r="E35" s="100"/>
      <c r="F35" s="100"/>
      <c r="G35" s="25"/>
      <c r="H35" s="25"/>
      <c r="I35" s="25"/>
      <c r="J35" s="25"/>
      <c r="K35" s="25"/>
    </row>
    <row r="36" spans="1:12" s="16" customFormat="1" x14ac:dyDescent="0.3">
      <c r="A36" s="111">
        <v>43221</v>
      </c>
      <c r="B36" s="25"/>
      <c r="C36" s="100"/>
      <c r="D36" s="100"/>
      <c r="E36" s="100"/>
      <c r="F36" s="100"/>
      <c r="G36" s="25"/>
      <c r="H36" s="25"/>
      <c r="I36" s="25"/>
      <c r="J36" s="25"/>
      <c r="K36" s="25"/>
    </row>
    <row r="37" spans="1:12" s="16" customFormat="1" x14ac:dyDescent="0.3">
      <c r="A37" s="111">
        <v>43252</v>
      </c>
      <c r="B37" s="25"/>
      <c r="C37" s="100"/>
      <c r="D37" s="100"/>
      <c r="E37" s="100"/>
      <c r="F37" s="100"/>
      <c r="G37" s="25"/>
      <c r="H37" s="25"/>
      <c r="I37" s="25"/>
      <c r="J37" s="25"/>
      <c r="K37" s="25"/>
    </row>
    <row r="38" spans="1:12" s="16" customFormat="1" x14ac:dyDescent="0.3">
      <c r="A38" s="111">
        <v>43282</v>
      </c>
      <c r="B38" s="25"/>
      <c r="C38" s="100"/>
      <c r="D38" s="100"/>
      <c r="E38" s="100"/>
      <c r="F38" s="100"/>
      <c r="G38" s="25"/>
      <c r="H38" s="25"/>
      <c r="I38" s="25"/>
      <c r="J38" s="25"/>
      <c r="K38" s="25"/>
    </row>
    <row r="39" spans="1:12" s="16" customFormat="1" x14ac:dyDescent="0.3">
      <c r="A39" s="111">
        <v>43313</v>
      </c>
      <c r="B39" s="100"/>
      <c r="C39" s="100"/>
      <c r="D39" s="100"/>
      <c r="E39" s="100"/>
      <c r="F39" s="100"/>
      <c r="G39" s="100"/>
      <c r="H39" s="25"/>
      <c r="I39" s="25"/>
      <c r="J39" s="25"/>
      <c r="K39" s="25"/>
    </row>
    <row r="40" spans="1:12" s="16" customFormat="1" x14ac:dyDescent="0.3">
      <c r="A40" s="111">
        <v>43344</v>
      </c>
      <c r="B40" s="100"/>
      <c r="C40" s="100"/>
      <c r="D40" s="100"/>
      <c r="E40" s="100"/>
      <c r="F40" s="100"/>
      <c r="G40" s="100"/>
      <c r="H40" s="25"/>
      <c r="I40" s="25"/>
      <c r="J40" s="25"/>
      <c r="K40" s="25"/>
    </row>
    <row r="41" spans="1:12" s="16" customFormat="1" x14ac:dyDescent="0.3">
      <c r="A41" s="111">
        <v>43374</v>
      </c>
      <c r="B41" s="25"/>
      <c r="C41" s="25"/>
      <c r="D41" s="25"/>
      <c r="E41" s="25"/>
      <c r="F41" s="25"/>
      <c r="G41" s="25"/>
      <c r="H41" s="25"/>
      <c r="I41" s="25"/>
      <c r="J41" s="25"/>
      <c r="K41" s="25"/>
    </row>
    <row r="42" spans="1:12" s="16" customFormat="1" x14ac:dyDescent="0.3">
      <c r="A42" s="111">
        <v>43405</v>
      </c>
      <c r="B42" s="25"/>
      <c r="C42" s="25"/>
      <c r="D42" s="25"/>
      <c r="E42" s="25"/>
      <c r="F42" s="25"/>
      <c r="G42" s="25"/>
      <c r="H42" s="25"/>
      <c r="I42" s="25"/>
      <c r="J42" s="25"/>
      <c r="K42" s="25"/>
    </row>
    <row r="43" spans="1:12" s="16" customFormat="1" x14ac:dyDescent="0.3">
      <c r="A43" s="111">
        <v>43435</v>
      </c>
      <c r="B43" s="25"/>
      <c r="C43" s="25"/>
      <c r="D43" s="25"/>
      <c r="E43" s="25"/>
      <c r="F43" s="25"/>
      <c r="G43" s="25"/>
      <c r="H43" s="25"/>
      <c r="I43" s="25"/>
      <c r="J43" s="25"/>
      <c r="K43" s="25"/>
    </row>
    <row r="44" spans="1:12" s="16" customFormat="1" x14ac:dyDescent="0.3">
      <c r="A44" s="111">
        <v>43466</v>
      </c>
      <c r="B44" s="25"/>
      <c r="C44" s="25"/>
      <c r="D44" s="25"/>
      <c r="E44" s="25"/>
      <c r="F44" s="25"/>
      <c r="G44" s="25"/>
      <c r="H44" s="25"/>
      <c r="I44" s="25"/>
      <c r="J44" s="25"/>
      <c r="K44" s="25"/>
    </row>
    <row r="45" spans="1:12" s="16" customFormat="1" x14ac:dyDescent="0.3">
      <c r="A45" s="111">
        <v>43497</v>
      </c>
      <c r="B45" s="25"/>
      <c r="C45" s="25"/>
      <c r="D45" s="25"/>
      <c r="E45" s="25"/>
      <c r="F45" s="25"/>
      <c r="G45" s="25"/>
      <c r="H45" s="25"/>
      <c r="I45" s="25"/>
      <c r="J45" s="25"/>
      <c r="K45" s="25"/>
    </row>
    <row r="46" spans="1:12" s="16" customFormat="1" x14ac:dyDescent="0.3">
      <c r="A46" s="111">
        <v>43525</v>
      </c>
      <c r="B46" s="25"/>
      <c r="C46" s="25"/>
      <c r="D46" s="25"/>
      <c r="E46" s="25"/>
      <c r="F46" s="25"/>
      <c r="G46" s="25"/>
      <c r="H46" s="25"/>
      <c r="I46" s="25"/>
      <c r="J46" s="25"/>
      <c r="K46" s="25"/>
    </row>
    <row r="47" spans="1:12" s="16" customFormat="1" x14ac:dyDescent="0.3">
      <c r="A47" s="115" t="s">
        <v>3</v>
      </c>
      <c r="B47" s="110">
        <f t="shared" ref="B47:F47" si="1">SUM(B35:B46)</f>
        <v>0</v>
      </c>
      <c r="C47" s="110">
        <f t="shared" si="1"/>
        <v>0</v>
      </c>
      <c r="D47" s="110">
        <f t="shared" si="1"/>
        <v>0</v>
      </c>
      <c r="E47" s="110">
        <f t="shared" si="1"/>
        <v>0</v>
      </c>
      <c r="F47" s="110">
        <f t="shared" si="1"/>
        <v>0</v>
      </c>
      <c r="G47" s="110">
        <f>SUM(G35:G46)</f>
        <v>0</v>
      </c>
      <c r="H47" s="110">
        <f t="shared" ref="H47:K47" si="2">SUM(H35:H46)</f>
        <v>0</v>
      </c>
      <c r="I47" s="110">
        <f t="shared" si="2"/>
        <v>0</v>
      </c>
      <c r="J47" s="110">
        <f t="shared" si="2"/>
        <v>0</v>
      </c>
      <c r="K47" s="110">
        <f t="shared" si="2"/>
        <v>0</v>
      </c>
    </row>
    <row r="48" spans="1:12" s="15" customFormat="1" x14ac:dyDescent="0.3">
      <c r="A48" s="22"/>
      <c r="B48" s="103"/>
      <c r="C48" s="103"/>
      <c r="D48" s="103"/>
      <c r="E48" s="103"/>
      <c r="F48" s="103"/>
      <c r="G48" s="103"/>
      <c r="H48" s="103"/>
      <c r="I48" s="103"/>
      <c r="J48" s="103"/>
    </row>
    <row r="49" spans="1:27" s="15" customFormat="1" x14ac:dyDescent="0.3">
      <c r="A49" s="22"/>
      <c r="B49" s="103"/>
      <c r="C49" s="103"/>
      <c r="D49" s="103"/>
      <c r="E49" s="103"/>
      <c r="F49" s="103"/>
      <c r="G49" s="103"/>
      <c r="H49" s="103"/>
      <c r="I49" s="103"/>
      <c r="J49" s="103"/>
    </row>
    <row r="50" spans="1:27" s="15" customFormat="1" ht="20.399999999999999" x14ac:dyDescent="0.35">
      <c r="A50" s="310" t="s">
        <v>27</v>
      </c>
      <c r="B50" s="311"/>
      <c r="C50" s="311"/>
      <c r="D50" s="311"/>
      <c r="E50" s="311"/>
      <c r="F50" s="311"/>
      <c r="G50" s="311"/>
      <c r="H50" s="311"/>
      <c r="I50" s="311"/>
      <c r="J50" s="311"/>
      <c r="K50" s="312"/>
      <c r="R50" s="64"/>
      <c r="S50" s="64"/>
      <c r="T50" s="64"/>
      <c r="U50" s="64"/>
      <c r="V50" s="64"/>
      <c r="W50" s="64"/>
      <c r="X50" s="64"/>
      <c r="Y50" s="64"/>
      <c r="Z50" s="64"/>
      <c r="AA50" s="64"/>
    </row>
    <row r="51" spans="1:27" ht="33.75" customHeight="1" x14ac:dyDescent="0.3">
      <c r="A51" s="281" t="s">
        <v>40</v>
      </c>
      <c r="B51" s="284" t="s">
        <v>355</v>
      </c>
      <c r="C51" s="277" t="s">
        <v>353</v>
      </c>
      <c r="D51" s="278"/>
      <c r="E51" s="278"/>
      <c r="F51" s="279"/>
      <c r="G51" s="284" t="s">
        <v>356</v>
      </c>
      <c r="H51" s="277" t="s">
        <v>354</v>
      </c>
      <c r="I51" s="278"/>
      <c r="J51" s="278"/>
      <c r="K51" s="279"/>
      <c r="L51" s="15"/>
    </row>
    <row r="52" spans="1:27" s="15" customFormat="1" ht="33.75" customHeight="1" x14ac:dyDescent="0.3">
      <c r="A52" s="282"/>
      <c r="B52" s="285"/>
      <c r="C52" s="107" t="s">
        <v>11</v>
      </c>
      <c r="D52" s="107" t="s">
        <v>12</v>
      </c>
      <c r="E52" s="107" t="s">
        <v>10</v>
      </c>
      <c r="F52" s="107" t="s">
        <v>1</v>
      </c>
      <c r="G52" s="285"/>
      <c r="H52" s="107" t="s">
        <v>11</v>
      </c>
      <c r="I52" s="107" t="s">
        <v>12</v>
      </c>
      <c r="J52" s="107" t="s">
        <v>10</v>
      </c>
      <c r="K52" s="107" t="s">
        <v>1</v>
      </c>
    </row>
    <row r="53" spans="1:27" s="15" customFormat="1" x14ac:dyDescent="0.3">
      <c r="A53" s="111">
        <v>43191</v>
      </c>
      <c r="B53" s="25"/>
      <c r="C53" s="100"/>
      <c r="D53" s="100"/>
      <c r="E53" s="100"/>
      <c r="F53" s="100"/>
      <c r="G53" s="25"/>
      <c r="H53" s="25"/>
      <c r="I53" s="25"/>
      <c r="J53" s="25"/>
      <c r="K53" s="25"/>
    </row>
    <row r="54" spans="1:27" s="15" customFormat="1" x14ac:dyDescent="0.3">
      <c r="A54" s="111">
        <v>43221</v>
      </c>
      <c r="B54" s="25"/>
      <c r="C54" s="100"/>
      <c r="D54" s="100"/>
      <c r="E54" s="100"/>
      <c r="F54" s="100"/>
      <c r="G54" s="25"/>
      <c r="H54" s="25"/>
      <c r="I54" s="25"/>
      <c r="J54" s="25"/>
      <c r="K54" s="25"/>
    </row>
    <row r="55" spans="1:27" s="15" customFormat="1" x14ac:dyDescent="0.3">
      <c r="A55" s="111">
        <v>43252</v>
      </c>
      <c r="B55" s="25"/>
      <c r="C55" s="100"/>
      <c r="D55" s="100"/>
      <c r="E55" s="100"/>
      <c r="F55" s="100"/>
      <c r="G55" s="25"/>
      <c r="H55" s="25"/>
      <c r="I55" s="25"/>
      <c r="J55" s="25"/>
      <c r="K55" s="25"/>
    </row>
    <row r="56" spans="1:27" s="15" customFormat="1" x14ac:dyDescent="0.3">
      <c r="A56" s="111">
        <v>43282</v>
      </c>
      <c r="B56" s="25"/>
      <c r="C56" s="100"/>
      <c r="D56" s="100"/>
      <c r="E56" s="100"/>
      <c r="F56" s="100"/>
      <c r="G56" s="25"/>
      <c r="H56" s="25"/>
      <c r="I56" s="25"/>
      <c r="J56" s="25"/>
      <c r="K56" s="25"/>
    </row>
    <row r="57" spans="1:27" s="15" customFormat="1" x14ac:dyDescent="0.3">
      <c r="A57" s="111">
        <v>43313</v>
      </c>
      <c r="B57" s="100"/>
      <c r="C57" s="100"/>
      <c r="D57" s="100"/>
      <c r="E57" s="100"/>
      <c r="F57" s="100"/>
      <c r="G57" s="100"/>
      <c r="H57" s="25"/>
      <c r="I57" s="25"/>
      <c r="J57" s="25"/>
      <c r="K57" s="25"/>
    </row>
    <row r="58" spans="1:27" s="15" customFormat="1" x14ac:dyDescent="0.3">
      <c r="A58" s="111">
        <v>43344</v>
      </c>
      <c r="B58" s="100"/>
      <c r="C58" s="100"/>
      <c r="D58" s="100"/>
      <c r="E58" s="100"/>
      <c r="F58" s="100"/>
      <c r="G58" s="100"/>
      <c r="H58" s="25"/>
      <c r="I58" s="25"/>
      <c r="J58" s="25"/>
      <c r="K58" s="25"/>
    </row>
    <row r="59" spans="1:27" s="15" customFormat="1" x14ac:dyDescent="0.3">
      <c r="A59" s="111">
        <v>43374</v>
      </c>
      <c r="B59" s="25"/>
      <c r="C59" s="25"/>
      <c r="D59" s="25"/>
      <c r="E59" s="25"/>
      <c r="F59" s="25"/>
      <c r="G59" s="25"/>
      <c r="H59" s="25"/>
      <c r="I59" s="25"/>
      <c r="J59" s="25"/>
      <c r="K59" s="25"/>
    </row>
    <row r="60" spans="1:27" s="15" customFormat="1" x14ac:dyDescent="0.3">
      <c r="A60" s="111">
        <v>43405</v>
      </c>
      <c r="B60" s="25"/>
      <c r="C60" s="25"/>
      <c r="D60" s="25"/>
      <c r="E60" s="25"/>
      <c r="F60" s="25"/>
      <c r="G60" s="25"/>
      <c r="H60" s="25"/>
      <c r="I60" s="25"/>
      <c r="J60" s="25"/>
      <c r="K60" s="25"/>
    </row>
    <row r="61" spans="1:27" s="15" customFormat="1" x14ac:dyDescent="0.3">
      <c r="A61" s="111">
        <v>43435</v>
      </c>
      <c r="B61" s="25"/>
      <c r="C61" s="25"/>
      <c r="D61" s="25"/>
      <c r="E61" s="25"/>
      <c r="F61" s="25"/>
      <c r="G61" s="25"/>
      <c r="H61" s="25"/>
      <c r="I61" s="25"/>
      <c r="J61" s="25"/>
      <c r="K61" s="25"/>
    </row>
    <row r="62" spans="1:27" s="15" customFormat="1" x14ac:dyDescent="0.3">
      <c r="A62" s="111">
        <v>43466</v>
      </c>
      <c r="B62" s="25"/>
      <c r="C62" s="25"/>
      <c r="D62" s="25"/>
      <c r="E62" s="25"/>
      <c r="F62" s="25"/>
      <c r="G62" s="25"/>
      <c r="H62" s="25"/>
      <c r="I62" s="25"/>
      <c r="J62" s="25"/>
      <c r="K62" s="25"/>
    </row>
    <row r="63" spans="1:27" s="15" customFormat="1" x14ac:dyDescent="0.3">
      <c r="A63" s="111">
        <v>43497</v>
      </c>
      <c r="B63" s="25"/>
      <c r="C63" s="25"/>
      <c r="D63" s="25"/>
      <c r="E63" s="25"/>
      <c r="F63" s="25"/>
      <c r="G63" s="25"/>
      <c r="H63" s="25"/>
      <c r="I63" s="25"/>
      <c r="J63" s="25"/>
      <c r="K63" s="25"/>
    </row>
    <row r="64" spans="1:27" s="15" customFormat="1" x14ac:dyDescent="0.3">
      <c r="A64" s="111">
        <v>43525</v>
      </c>
      <c r="B64" s="25"/>
      <c r="C64" s="25"/>
      <c r="D64" s="25"/>
      <c r="E64" s="25"/>
      <c r="F64" s="25"/>
      <c r="G64" s="25"/>
      <c r="H64" s="25"/>
      <c r="I64" s="25"/>
      <c r="J64" s="25"/>
      <c r="K64" s="25"/>
    </row>
    <row r="65" spans="1:27" s="15" customFormat="1" x14ac:dyDescent="0.3">
      <c r="A65" s="115" t="s">
        <v>3</v>
      </c>
      <c r="B65" s="110">
        <f t="shared" ref="B65:F65" si="3">SUM(B53:B64)</f>
        <v>0</v>
      </c>
      <c r="C65" s="110">
        <f t="shared" si="3"/>
        <v>0</v>
      </c>
      <c r="D65" s="110">
        <f t="shared" si="3"/>
        <v>0</v>
      </c>
      <c r="E65" s="110">
        <f t="shared" si="3"/>
        <v>0</v>
      </c>
      <c r="F65" s="110">
        <f t="shared" si="3"/>
        <v>0</v>
      </c>
      <c r="G65" s="110">
        <f>SUM(G53:G64)</f>
        <v>0</v>
      </c>
      <c r="H65" s="110">
        <f t="shared" ref="H65:K65" si="4">SUM(H53:H64)</f>
        <v>0</v>
      </c>
      <c r="I65" s="110">
        <f t="shared" si="4"/>
        <v>0</v>
      </c>
      <c r="J65" s="110">
        <f t="shared" si="4"/>
        <v>0</v>
      </c>
      <c r="K65" s="110">
        <f t="shared" si="4"/>
        <v>0</v>
      </c>
    </row>
    <row r="66" spans="1:27" s="15" customFormat="1" x14ac:dyDescent="0.3">
      <c r="A66" s="22"/>
      <c r="B66" s="22"/>
      <c r="C66" s="22"/>
      <c r="D66" s="22"/>
      <c r="E66" s="22"/>
      <c r="F66" s="22"/>
      <c r="G66" s="22"/>
      <c r="H66" s="22"/>
      <c r="I66" s="22"/>
      <c r="J66" s="20"/>
      <c r="K66" s="20"/>
    </row>
    <row r="67" spans="1:27" s="15" customFormat="1" x14ac:dyDescent="0.3">
      <c r="A67" s="20"/>
      <c r="B67" s="21"/>
      <c r="C67" s="20"/>
      <c r="D67" s="20"/>
      <c r="E67" s="20"/>
      <c r="F67" s="20"/>
      <c r="G67" s="20"/>
      <c r="H67" s="20"/>
      <c r="I67" s="20"/>
      <c r="J67" s="20"/>
      <c r="K67" s="20"/>
      <c r="R67" s="64"/>
      <c r="S67" s="64"/>
      <c r="T67" s="64"/>
      <c r="U67" s="64"/>
      <c r="V67" s="64"/>
      <c r="W67" s="64"/>
      <c r="X67" s="64"/>
      <c r="Y67" s="64"/>
      <c r="Z67" s="64"/>
      <c r="AA67" s="64"/>
    </row>
    <row r="68" spans="1:27" s="98" customFormat="1" ht="15.75" customHeight="1" x14ac:dyDescent="0.35">
      <c r="A68" s="310" t="s">
        <v>28</v>
      </c>
      <c r="B68" s="311"/>
      <c r="C68" s="311"/>
      <c r="D68" s="311"/>
      <c r="E68" s="311"/>
      <c r="F68" s="311"/>
      <c r="G68" s="311"/>
      <c r="H68" s="311"/>
      <c r="I68" s="311"/>
      <c r="J68" s="311"/>
      <c r="K68" s="312"/>
      <c r="L68" s="104"/>
      <c r="M68" s="104"/>
      <c r="N68" s="104"/>
      <c r="O68" s="104"/>
      <c r="P68" s="104"/>
      <c r="Q68" s="104"/>
      <c r="R68" s="104"/>
      <c r="S68" s="104"/>
      <c r="T68" s="104"/>
      <c r="U68" s="104"/>
      <c r="V68" s="104"/>
      <c r="W68" s="104"/>
      <c r="X68" s="104"/>
      <c r="Y68" s="104"/>
      <c r="Z68" s="16"/>
      <c r="AA68" s="16"/>
    </row>
    <row r="69" spans="1:27" s="16" customFormat="1" ht="15.75" customHeight="1" x14ac:dyDescent="0.3">
      <c r="A69" s="281" t="s">
        <v>40</v>
      </c>
      <c r="B69" s="284" t="s">
        <v>355</v>
      </c>
      <c r="C69" s="277" t="s">
        <v>353</v>
      </c>
      <c r="D69" s="278"/>
      <c r="E69" s="278"/>
      <c r="F69" s="279"/>
      <c r="G69" s="284" t="s">
        <v>356</v>
      </c>
      <c r="H69" s="277" t="s">
        <v>354</v>
      </c>
      <c r="I69" s="278"/>
      <c r="J69" s="278"/>
      <c r="K69" s="279"/>
      <c r="L69" s="105"/>
      <c r="M69" s="105"/>
      <c r="N69" s="105"/>
      <c r="O69" s="105"/>
      <c r="P69" s="105"/>
      <c r="Q69" s="105"/>
      <c r="R69" s="105"/>
      <c r="S69" s="105"/>
      <c r="T69" s="105"/>
      <c r="U69" s="105"/>
      <c r="V69" s="105"/>
      <c r="W69" s="105"/>
      <c r="X69" s="105"/>
      <c r="Y69" s="105"/>
    </row>
    <row r="70" spans="1:27" s="16" customFormat="1" ht="39.75" customHeight="1" x14ac:dyDescent="0.3">
      <c r="A70" s="282"/>
      <c r="B70" s="285"/>
      <c r="C70" s="107" t="s">
        <v>11</v>
      </c>
      <c r="D70" s="107" t="s">
        <v>12</v>
      </c>
      <c r="E70" s="107" t="s">
        <v>10</v>
      </c>
      <c r="F70" s="107" t="s">
        <v>1</v>
      </c>
      <c r="G70" s="285"/>
      <c r="H70" s="107" t="s">
        <v>11</v>
      </c>
      <c r="I70" s="107" t="s">
        <v>12</v>
      </c>
      <c r="J70" s="107" t="s">
        <v>10</v>
      </c>
      <c r="K70" s="107" t="s">
        <v>1</v>
      </c>
      <c r="L70" s="96"/>
      <c r="M70" s="96"/>
      <c r="N70" s="96"/>
      <c r="O70" s="96"/>
      <c r="P70" s="96"/>
      <c r="Q70" s="96"/>
      <c r="R70" s="96"/>
      <c r="S70" s="96"/>
      <c r="T70" s="96"/>
      <c r="U70" s="96"/>
      <c r="V70" s="96"/>
      <c r="W70" s="96"/>
      <c r="X70" s="96"/>
      <c r="Y70" s="96"/>
    </row>
    <row r="71" spans="1:27" s="16" customFormat="1" x14ac:dyDescent="0.3">
      <c r="A71" s="111">
        <v>43191</v>
      </c>
      <c r="B71" s="25"/>
      <c r="C71" s="100"/>
      <c r="D71" s="100"/>
      <c r="E71" s="100"/>
      <c r="F71" s="100"/>
      <c r="G71" s="25"/>
      <c r="H71" s="25"/>
      <c r="I71" s="25"/>
      <c r="J71" s="25"/>
      <c r="K71" s="25"/>
      <c r="L71" s="106"/>
      <c r="M71" s="106"/>
      <c r="N71" s="106"/>
      <c r="O71" s="106"/>
      <c r="P71" s="68"/>
      <c r="Q71" s="106"/>
      <c r="R71" s="106"/>
      <c r="S71" s="106"/>
      <c r="T71" s="106"/>
      <c r="U71" s="68"/>
      <c r="V71" s="106"/>
      <c r="W71" s="106"/>
      <c r="X71" s="106"/>
      <c r="Y71" s="106"/>
    </row>
    <row r="72" spans="1:27" s="16" customFormat="1" x14ac:dyDescent="0.3">
      <c r="A72" s="111">
        <v>43221</v>
      </c>
      <c r="B72" s="25"/>
      <c r="C72" s="100"/>
      <c r="D72" s="100"/>
      <c r="E72" s="100"/>
      <c r="F72" s="100"/>
      <c r="G72" s="25"/>
      <c r="H72" s="25"/>
      <c r="I72" s="25"/>
      <c r="J72" s="25"/>
      <c r="K72" s="25"/>
      <c r="L72" s="106"/>
      <c r="M72" s="106"/>
      <c r="N72" s="106"/>
      <c r="O72" s="106"/>
      <c r="P72" s="68"/>
      <c r="Q72" s="106"/>
      <c r="R72" s="106"/>
      <c r="S72" s="106"/>
      <c r="T72" s="106"/>
      <c r="U72" s="68"/>
      <c r="V72" s="106"/>
      <c r="W72" s="106"/>
      <c r="X72" s="106"/>
      <c r="Y72" s="106"/>
    </row>
    <row r="73" spans="1:27" s="16" customFormat="1" x14ac:dyDescent="0.3">
      <c r="A73" s="111">
        <v>43252</v>
      </c>
      <c r="B73" s="25"/>
      <c r="C73" s="100"/>
      <c r="D73" s="100"/>
      <c r="E73" s="100"/>
      <c r="F73" s="100"/>
      <c r="G73" s="25"/>
      <c r="H73" s="25"/>
      <c r="I73" s="25"/>
      <c r="J73" s="25"/>
      <c r="K73" s="25"/>
      <c r="L73" s="106"/>
      <c r="M73" s="106"/>
      <c r="N73" s="106"/>
      <c r="O73" s="106"/>
      <c r="P73" s="68"/>
      <c r="Q73" s="106"/>
      <c r="R73" s="106"/>
      <c r="S73" s="106"/>
      <c r="T73" s="106"/>
      <c r="U73" s="68"/>
      <c r="V73" s="106"/>
      <c r="W73" s="106"/>
      <c r="X73" s="106"/>
      <c r="Y73" s="106"/>
    </row>
    <row r="74" spans="1:27" s="16" customFormat="1" x14ac:dyDescent="0.3">
      <c r="A74" s="111">
        <v>43282</v>
      </c>
      <c r="B74" s="25"/>
      <c r="C74" s="100"/>
      <c r="D74" s="100"/>
      <c r="E74" s="100"/>
      <c r="F74" s="100"/>
      <c r="G74" s="25"/>
      <c r="H74" s="25"/>
      <c r="I74" s="25"/>
      <c r="J74" s="25"/>
      <c r="K74" s="25"/>
      <c r="L74" s="106"/>
      <c r="M74" s="106"/>
      <c r="N74" s="106"/>
      <c r="O74" s="106"/>
      <c r="P74" s="68"/>
      <c r="Q74" s="106"/>
      <c r="R74" s="106"/>
      <c r="S74" s="106"/>
      <c r="T74" s="106"/>
      <c r="U74" s="68"/>
      <c r="V74" s="106"/>
      <c r="W74" s="106"/>
      <c r="X74" s="106"/>
      <c r="Y74" s="106"/>
    </row>
    <row r="75" spans="1:27" s="16" customFormat="1" x14ac:dyDescent="0.3">
      <c r="A75" s="111">
        <v>43313</v>
      </c>
      <c r="B75" s="100"/>
      <c r="C75" s="100"/>
      <c r="D75" s="100"/>
      <c r="E75" s="100"/>
      <c r="F75" s="100"/>
      <c r="G75" s="100"/>
      <c r="H75" s="25"/>
      <c r="I75" s="25"/>
      <c r="J75" s="25"/>
      <c r="K75" s="25"/>
      <c r="L75" s="106"/>
      <c r="M75" s="106"/>
      <c r="N75" s="106"/>
      <c r="O75" s="106"/>
      <c r="P75" s="68"/>
      <c r="Q75" s="106"/>
      <c r="R75" s="106"/>
      <c r="S75" s="106"/>
      <c r="T75" s="106"/>
      <c r="U75" s="68"/>
      <c r="V75" s="106"/>
      <c r="W75" s="106"/>
      <c r="X75" s="106"/>
      <c r="Y75" s="106"/>
    </row>
    <row r="76" spans="1:27" s="16" customFormat="1" x14ac:dyDescent="0.3">
      <c r="A76" s="111">
        <v>43344</v>
      </c>
      <c r="B76" s="100"/>
      <c r="C76" s="100"/>
      <c r="D76" s="100"/>
      <c r="E76" s="100"/>
      <c r="F76" s="100"/>
      <c r="G76" s="100"/>
      <c r="H76" s="25"/>
      <c r="I76" s="25"/>
      <c r="J76" s="25"/>
      <c r="K76" s="25"/>
      <c r="L76" s="106"/>
      <c r="M76" s="106"/>
      <c r="N76" s="106"/>
      <c r="O76" s="106"/>
      <c r="P76" s="68"/>
      <c r="Q76" s="68"/>
      <c r="R76" s="68"/>
      <c r="S76" s="68"/>
      <c r="T76" s="68"/>
      <c r="U76" s="68"/>
      <c r="V76" s="68"/>
      <c r="W76" s="68"/>
      <c r="X76" s="68"/>
      <c r="Y76" s="68"/>
    </row>
    <row r="77" spans="1:27" s="16" customFormat="1" x14ac:dyDescent="0.3">
      <c r="A77" s="111">
        <v>43374</v>
      </c>
      <c r="B77" s="25"/>
      <c r="C77" s="25"/>
      <c r="D77" s="25"/>
      <c r="E77" s="25"/>
      <c r="F77" s="25"/>
      <c r="G77" s="25"/>
      <c r="H77" s="25"/>
      <c r="I77" s="25"/>
      <c r="J77" s="25"/>
      <c r="K77" s="25"/>
      <c r="L77" s="68"/>
      <c r="M77" s="68"/>
      <c r="N77" s="68"/>
      <c r="O77" s="68"/>
      <c r="P77" s="68"/>
      <c r="Q77" s="68"/>
      <c r="R77" s="68"/>
      <c r="S77" s="68"/>
      <c r="T77" s="68"/>
      <c r="U77" s="68"/>
      <c r="V77" s="68"/>
      <c r="W77" s="68"/>
      <c r="X77" s="68"/>
      <c r="Y77" s="68"/>
    </row>
    <row r="78" spans="1:27" s="16" customFormat="1" x14ac:dyDescent="0.3">
      <c r="A78" s="111">
        <v>43405</v>
      </c>
      <c r="B78" s="25"/>
      <c r="C78" s="25"/>
      <c r="D78" s="25"/>
      <c r="E78" s="25"/>
      <c r="F78" s="25"/>
      <c r="G78" s="25"/>
      <c r="H78" s="25"/>
      <c r="I78" s="25"/>
      <c r="J78" s="25"/>
      <c r="K78" s="25"/>
      <c r="L78" s="68"/>
      <c r="M78" s="68"/>
      <c r="N78" s="68"/>
      <c r="O78" s="68"/>
      <c r="P78" s="68"/>
      <c r="Q78" s="68"/>
      <c r="R78" s="68"/>
      <c r="S78" s="68"/>
      <c r="T78" s="68"/>
      <c r="U78" s="68"/>
      <c r="V78" s="68"/>
      <c r="W78" s="68"/>
      <c r="X78" s="68"/>
      <c r="Y78" s="68"/>
    </row>
    <row r="79" spans="1:27" s="16" customFormat="1" x14ac:dyDescent="0.3">
      <c r="A79" s="111">
        <v>43435</v>
      </c>
      <c r="B79" s="25"/>
      <c r="C79" s="25"/>
      <c r="D79" s="25"/>
      <c r="E79" s="25"/>
      <c r="F79" s="25"/>
      <c r="G79" s="25"/>
      <c r="H79" s="25"/>
      <c r="I79" s="25"/>
      <c r="J79" s="25"/>
      <c r="K79" s="25"/>
      <c r="L79" s="68"/>
      <c r="M79" s="68"/>
      <c r="N79" s="68"/>
      <c r="O79" s="68"/>
      <c r="P79" s="68"/>
      <c r="Q79" s="68"/>
      <c r="R79" s="68"/>
      <c r="S79" s="68"/>
      <c r="T79" s="68"/>
      <c r="U79" s="68"/>
      <c r="V79" s="68"/>
      <c r="W79" s="68"/>
      <c r="X79" s="68"/>
      <c r="Y79" s="68"/>
    </row>
    <row r="80" spans="1:27" s="16" customFormat="1" x14ac:dyDescent="0.3">
      <c r="A80" s="111">
        <v>43466</v>
      </c>
      <c r="B80" s="25"/>
      <c r="C80" s="25"/>
      <c r="D80" s="25"/>
      <c r="E80" s="25"/>
      <c r="F80" s="25"/>
      <c r="G80" s="25"/>
      <c r="H80" s="25"/>
      <c r="I80" s="25"/>
      <c r="J80" s="25"/>
      <c r="K80" s="25"/>
      <c r="L80" s="68"/>
      <c r="M80" s="68"/>
      <c r="N80" s="68"/>
      <c r="O80" s="68"/>
      <c r="P80" s="68"/>
      <c r="Q80" s="68"/>
      <c r="R80" s="68"/>
      <c r="S80" s="68"/>
      <c r="T80" s="68"/>
      <c r="U80" s="68"/>
      <c r="V80" s="68"/>
      <c r="W80" s="68"/>
      <c r="X80" s="68"/>
      <c r="Y80" s="68"/>
    </row>
    <row r="81" spans="1:27" s="16" customFormat="1" x14ac:dyDescent="0.3">
      <c r="A81" s="111">
        <v>43497</v>
      </c>
      <c r="B81" s="25"/>
      <c r="C81" s="25"/>
      <c r="D81" s="25"/>
      <c r="E81" s="25"/>
      <c r="F81" s="25"/>
      <c r="G81" s="25"/>
      <c r="H81" s="25"/>
      <c r="I81" s="25"/>
      <c r="J81" s="25"/>
      <c r="K81" s="25"/>
      <c r="L81" s="68"/>
      <c r="M81" s="68"/>
      <c r="N81" s="68"/>
      <c r="O81" s="68"/>
      <c r="P81" s="68"/>
      <c r="Q81" s="68"/>
      <c r="R81" s="68"/>
      <c r="S81" s="68"/>
      <c r="T81" s="68"/>
      <c r="U81" s="68"/>
      <c r="V81" s="68"/>
      <c r="W81" s="68"/>
      <c r="X81" s="68"/>
      <c r="Y81" s="68"/>
    </row>
    <row r="82" spans="1:27" s="16" customFormat="1" x14ac:dyDescent="0.3">
      <c r="A82" s="111">
        <v>43525</v>
      </c>
      <c r="B82" s="25"/>
      <c r="C82" s="25"/>
      <c r="D82" s="25"/>
      <c r="E82" s="25"/>
      <c r="F82" s="25"/>
      <c r="G82" s="25"/>
      <c r="H82" s="25"/>
      <c r="I82" s="25"/>
      <c r="J82" s="25"/>
      <c r="K82" s="25"/>
      <c r="L82" s="68"/>
      <c r="M82" s="68"/>
      <c r="N82" s="68"/>
      <c r="O82" s="68"/>
      <c r="P82" s="68"/>
      <c r="Q82" s="68"/>
      <c r="R82" s="68"/>
      <c r="S82" s="68"/>
      <c r="T82" s="68"/>
      <c r="U82" s="68"/>
      <c r="V82" s="68"/>
      <c r="W82" s="68"/>
      <c r="X82" s="68"/>
      <c r="Y82" s="68"/>
    </row>
    <row r="83" spans="1:27" s="16" customFormat="1" x14ac:dyDescent="0.3">
      <c r="A83" s="115" t="s">
        <v>3</v>
      </c>
      <c r="B83" s="110">
        <f t="shared" ref="B83:F83" si="5">SUM(B71:B82)</f>
        <v>0</v>
      </c>
      <c r="C83" s="110">
        <f t="shared" si="5"/>
        <v>0</v>
      </c>
      <c r="D83" s="110">
        <f t="shared" si="5"/>
        <v>0</v>
      </c>
      <c r="E83" s="110">
        <f t="shared" si="5"/>
        <v>0</v>
      </c>
      <c r="F83" s="110">
        <f t="shared" si="5"/>
        <v>0</v>
      </c>
      <c r="G83" s="110">
        <f>SUM(G71:G82)</f>
        <v>0</v>
      </c>
      <c r="H83" s="110">
        <f t="shared" ref="H83:K83" si="6">SUM(H71:H82)</f>
        <v>0</v>
      </c>
      <c r="I83" s="110">
        <f t="shared" si="6"/>
        <v>0</v>
      </c>
      <c r="J83" s="110">
        <f t="shared" si="6"/>
        <v>0</v>
      </c>
      <c r="K83" s="110">
        <f t="shared" si="6"/>
        <v>0</v>
      </c>
      <c r="L83" s="68"/>
      <c r="M83" s="68"/>
      <c r="N83" s="68"/>
      <c r="O83" s="68"/>
      <c r="P83" s="68"/>
      <c r="Q83" s="68"/>
      <c r="R83" s="68"/>
      <c r="S83" s="68"/>
      <c r="T83" s="68"/>
      <c r="U83" s="68"/>
      <c r="V83" s="68"/>
      <c r="W83" s="68"/>
      <c r="X83" s="68"/>
      <c r="Y83" s="68"/>
    </row>
    <row r="84" spans="1:27" s="15" customFormat="1" x14ac:dyDescent="0.3">
      <c r="A84" s="20"/>
      <c r="B84" s="21"/>
      <c r="C84" s="20"/>
      <c r="D84" s="20"/>
      <c r="E84" s="20"/>
      <c r="F84" s="20"/>
      <c r="G84" s="20"/>
      <c r="H84" s="20"/>
      <c r="I84" s="20"/>
      <c r="J84" s="20"/>
      <c r="K84" s="20"/>
    </row>
    <row r="85" spans="1:27" s="15" customFormat="1" x14ac:dyDescent="0.3">
      <c r="A85" s="20"/>
      <c r="B85" s="21"/>
      <c r="C85" s="20"/>
      <c r="D85" s="20"/>
      <c r="E85" s="20"/>
      <c r="F85" s="20"/>
      <c r="G85" s="20"/>
      <c r="H85" s="20"/>
      <c r="I85" s="20"/>
      <c r="J85" s="20"/>
      <c r="K85" s="20"/>
      <c r="R85" s="64"/>
      <c r="S85" s="64"/>
      <c r="T85" s="64"/>
      <c r="U85" s="64"/>
      <c r="V85" s="64"/>
      <c r="W85" s="64"/>
      <c r="X85" s="64"/>
      <c r="Y85" s="64"/>
      <c r="Z85" s="64"/>
      <c r="AA85" s="64"/>
    </row>
    <row r="86" spans="1:27" s="98" customFormat="1" ht="15.75" customHeight="1" x14ac:dyDescent="0.35">
      <c r="A86" s="310" t="s">
        <v>389</v>
      </c>
      <c r="B86" s="311"/>
      <c r="C86" s="311"/>
      <c r="D86" s="311"/>
      <c r="E86" s="311"/>
      <c r="F86" s="311"/>
      <c r="G86" s="311"/>
      <c r="H86" s="311"/>
      <c r="I86" s="311"/>
      <c r="J86" s="311"/>
      <c r="K86" s="312"/>
      <c r="L86" s="175"/>
      <c r="M86" s="175"/>
      <c r="N86" s="175"/>
      <c r="O86" s="175"/>
      <c r="P86" s="175"/>
      <c r="Q86" s="175"/>
      <c r="R86" s="175"/>
      <c r="S86" s="175"/>
      <c r="T86" s="175"/>
      <c r="U86" s="175"/>
      <c r="V86" s="175"/>
      <c r="W86" s="175"/>
      <c r="X86" s="175"/>
      <c r="Y86" s="175"/>
      <c r="Z86" s="16"/>
      <c r="AA86" s="16"/>
    </row>
    <row r="87" spans="1:27" s="16" customFormat="1" ht="15.75" customHeight="1" x14ac:dyDescent="0.3">
      <c r="A87" s="281" t="s">
        <v>40</v>
      </c>
      <c r="B87" s="284" t="s">
        <v>390</v>
      </c>
      <c r="C87" s="277" t="s">
        <v>353</v>
      </c>
      <c r="D87" s="278"/>
      <c r="E87" s="278"/>
      <c r="F87" s="279"/>
      <c r="G87" s="284" t="s">
        <v>391</v>
      </c>
      <c r="H87" s="277" t="s">
        <v>354</v>
      </c>
      <c r="I87" s="278"/>
      <c r="J87" s="278"/>
      <c r="K87" s="279"/>
      <c r="L87" s="105"/>
      <c r="M87" s="105"/>
      <c r="N87" s="105"/>
      <c r="O87" s="105"/>
      <c r="P87" s="105"/>
      <c r="Q87" s="105"/>
      <c r="R87" s="105"/>
      <c r="S87" s="105"/>
      <c r="T87" s="105"/>
      <c r="U87" s="105"/>
      <c r="V87" s="105"/>
      <c r="W87" s="105"/>
      <c r="X87" s="105"/>
      <c r="Y87" s="105"/>
    </row>
    <row r="88" spans="1:27" s="16" customFormat="1" ht="72" customHeight="1" x14ac:dyDescent="0.3">
      <c r="A88" s="282"/>
      <c r="B88" s="285"/>
      <c r="C88" s="176" t="s">
        <v>11</v>
      </c>
      <c r="D88" s="176" t="s">
        <v>12</v>
      </c>
      <c r="E88" s="176" t="s">
        <v>10</v>
      </c>
      <c r="F88" s="176" t="s">
        <v>1</v>
      </c>
      <c r="G88" s="285"/>
      <c r="H88" s="176" t="s">
        <v>11</v>
      </c>
      <c r="I88" s="176" t="s">
        <v>12</v>
      </c>
      <c r="J88" s="176" t="s">
        <v>10</v>
      </c>
      <c r="K88" s="176" t="s">
        <v>1</v>
      </c>
      <c r="L88" s="96"/>
      <c r="M88" s="96"/>
      <c r="N88" s="96"/>
      <c r="O88" s="96"/>
      <c r="P88" s="96"/>
      <c r="Q88" s="96"/>
      <c r="R88" s="96"/>
      <c r="S88" s="96"/>
      <c r="T88" s="96"/>
      <c r="U88" s="96"/>
      <c r="V88" s="96"/>
      <c r="W88" s="96"/>
      <c r="X88" s="96"/>
      <c r="Y88" s="96"/>
    </row>
    <row r="89" spans="1:27" s="16" customFormat="1" x14ac:dyDescent="0.3">
      <c r="A89" s="111">
        <v>43191</v>
      </c>
      <c r="B89" s="25"/>
      <c r="C89" s="100"/>
      <c r="D89" s="100"/>
      <c r="E89" s="100"/>
      <c r="F89" s="100"/>
      <c r="G89" s="25"/>
      <c r="H89" s="25"/>
      <c r="I89" s="25"/>
      <c r="J89" s="25"/>
      <c r="K89" s="25"/>
      <c r="L89" s="106"/>
      <c r="M89" s="106"/>
      <c r="N89" s="106"/>
      <c r="O89" s="106"/>
      <c r="P89" s="68"/>
      <c r="Q89" s="106"/>
      <c r="R89" s="106"/>
      <c r="S89" s="106"/>
      <c r="T89" s="106"/>
      <c r="U89" s="68"/>
      <c r="V89" s="106"/>
      <c r="W89" s="106"/>
      <c r="X89" s="106"/>
      <c r="Y89" s="106"/>
    </row>
    <row r="90" spans="1:27" s="16" customFormat="1" x14ac:dyDescent="0.3">
      <c r="A90" s="111">
        <v>43221</v>
      </c>
      <c r="B90" s="25"/>
      <c r="C90" s="100"/>
      <c r="D90" s="100"/>
      <c r="E90" s="100"/>
      <c r="F90" s="100"/>
      <c r="G90" s="25"/>
      <c r="H90" s="25"/>
      <c r="I90" s="25"/>
      <c r="J90" s="25"/>
      <c r="K90" s="25"/>
      <c r="L90" s="106"/>
      <c r="M90" s="106"/>
      <c r="N90" s="106"/>
      <c r="O90" s="106"/>
      <c r="P90" s="68"/>
      <c r="Q90" s="106"/>
      <c r="R90" s="106"/>
      <c r="S90" s="106"/>
      <c r="T90" s="106"/>
      <c r="U90" s="68"/>
      <c r="V90" s="106"/>
      <c r="W90" s="106"/>
      <c r="X90" s="106"/>
      <c r="Y90" s="106"/>
    </row>
    <row r="91" spans="1:27" s="16" customFormat="1" x14ac:dyDescent="0.3">
      <c r="A91" s="111">
        <v>43252</v>
      </c>
      <c r="B91" s="25"/>
      <c r="C91" s="100"/>
      <c r="D91" s="100"/>
      <c r="E91" s="100"/>
      <c r="F91" s="100"/>
      <c r="G91" s="25"/>
      <c r="H91" s="25"/>
      <c r="I91" s="25"/>
      <c r="J91" s="25"/>
      <c r="K91" s="25"/>
      <c r="L91" s="106"/>
      <c r="M91" s="106"/>
      <c r="N91" s="106"/>
      <c r="O91" s="106"/>
      <c r="P91" s="68"/>
      <c r="Q91" s="106"/>
      <c r="R91" s="106"/>
      <c r="S91" s="106"/>
      <c r="T91" s="106"/>
      <c r="U91" s="68"/>
      <c r="V91" s="106"/>
      <c r="W91" s="106"/>
      <c r="X91" s="106"/>
      <c r="Y91" s="106"/>
    </row>
    <row r="92" spans="1:27" s="16" customFormat="1" x14ac:dyDescent="0.3">
      <c r="A92" s="111">
        <v>43282</v>
      </c>
      <c r="B92" s="25"/>
      <c r="C92" s="100"/>
      <c r="D92" s="100"/>
      <c r="E92" s="100"/>
      <c r="F92" s="100"/>
      <c r="G92" s="25"/>
      <c r="H92" s="25"/>
      <c r="I92" s="25"/>
      <c r="J92" s="25"/>
      <c r="K92" s="25"/>
      <c r="L92" s="106"/>
      <c r="M92" s="106"/>
      <c r="N92" s="106"/>
      <c r="O92" s="106"/>
      <c r="P92" s="68"/>
      <c r="Q92" s="106"/>
      <c r="R92" s="106"/>
      <c r="S92" s="106"/>
      <c r="T92" s="106"/>
      <c r="U92" s="68"/>
      <c r="V92" s="106"/>
      <c r="W92" s="106"/>
      <c r="X92" s="106"/>
      <c r="Y92" s="106"/>
    </row>
    <row r="93" spans="1:27" s="16" customFormat="1" x14ac:dyDescent="0.3">
      <c r="A93" s="111">
        <v>43313</v>
      </c>
      <c r="B93" s="100"/>
      <c r="C93" s="100"/>
      <c r="D93" s="100"/>
      <c r="E93" s="100"/>
      <c r="F93" s="100"/>
      <c r="G93" s="100"/>
      <c r="H93" s="25"/>
      <c r="I93" s="25"/>
      <c r="J93" s="25"/>
      <c r="K93" s="25"/>
      <c r="L93" s="106"/>
      <c r="M93" s="106"/>
      <c r="N93" s="106"/>
      <c r="O93" s="106"/>
      <c r="P93" s="68"/>
      <c r="Q93" s="106"/>
      <c r="R93" s="106"/>
      <c r="S93" s="106"/>
      <c r="T93" s="106"/>
      <c r="U93" s="68"/>
      <c r="V93" s="106"/>
      <c r="W93" s="106"/>
      <c r="X93" s="106"/>
      <c r="Y93" s="106"/>
    </row>
    <row r="94" spans="1:27" s="16" customFormat="1" x14ac:dyDescent="0.3">
      <c r="A94" s="111">
        <v>43344</v>
      </c>
      <c r="B94" s="100"/>
      <c r="C94" s="100"/>
      <c r="D94" s="100"/>
      <c r="E94" s="100"/>
      <c r="F94" s="100"/>
      <c r="G94" s="100"/>
      <c r="H94" s="25"/>
      <c r="I94" s="25"/>
      <c r="J94" s="25"/>
      <c r="K94" s="25"/>
      <c r="L94" s="106"/>
      <c r="M94" s="106"/>
      <c r="N94" s="106"/>
      <c r="O94" s="106"/>
      <c r="P94" s="68"/>
      <c r="Q94" s="68"/>
      <c r="R94" s="68"/>
      <c r="S94" s="68"/>
      <c r="T94" s="68"/>
      <c r="U94" s="68"/>
      <c r="V94" s="68"/>
      <c r="W94" s="68"/>
      <c r="X94" s="68"/>
      <c r="Y94" s="68"/>
    </row>
    <row r="95" spans="1:27" s="16" customFormat="1" x14ac:dyDescent="0.3">
      <c r="A95" s="111">
        <v>43374</v>
      </c>
      <c r="B95" s="25"/>
      <c r="C95" s="25"/>
      <c r="D95" s="25"/>
      <c r="E95" s="25"/>
      <c r="F95" s="25"/>
      <c r="G95" s="25"/>
      <c r="H95" s="25"/>
      <c r="I95" s="25"/>
      <c r="J95" s="25"/>
      <c r="K95" s="25"/>
      <c r="L95" s="68"/>
      <c r="M95" s="68"/>
      <c r="N95" s="68"/>
      <c r="O95" s="68"/>
      <c r="P95" s="68"/>
      <c r="Q95" s="68"/>
      <c r="R95" s="68"/>
      <c r="S95" s="68"/>
      <c r="T95" s="68"/>
      <c r="U95" s="68"/>
      <c r="V95" s="68"/>
      <c r="W95" s="68"/>
      <c r="X95" s="68"/>
      <c r="Y95" s="68"/>
    </row>
    <row r="96" spans="1:27" s="16" customFormat="1" x14ac:dyDescent="0.3">
      <c r="A96" s="111">
        <v>43405</v>
      </c>
      <c r="B96" s="25"/>
      <c r="C96" s="25"/>
      <c r="D96" s="25"/>
      <c r="E96" s="25"/>
      <c r="F96" s="25"/>
      <c r="G96" s="25"/>
      <c r="H96" s="25"/>
      <c r="I96" s="25"/>
      <c r="J96" s="25"/>
      <c r="K96" s="25"/>
      <c r="L96" s="68"/>
      <c r="M96" s="68"/>
      <c r="N96" s="68"/>
      <c r="O96" s="68"/>
      <c r="P96" s="68"/>
      <c r="Q96" s="68"/>
      <c r="R96" s="68"/>
      <c r="S96" s="68"/>
      <c r="T96" s="68"/>
      <c r="U96" s="68"/>
      <c r="V96" s="68"/>
      <c r="W96" s="68"/>
      <c r="X96" s="68"/>
      <c r="Y96" s="68"/>
    </row>
    <row r="97" spans="1:27" s="16" customFormat="1" x14ac:dyDescent="0.3">
      <c r="A97" s="111">
        <v>43435</v>
      </c>
      <c r="B97" s="25"/>
      <c r="C97" s="25"/>
      <c r="D97" s="25"/>
      <c r="E97" s="25"/>
      <c r="F97" s="25"/>
      <c r="G97" s="25"/>
      <c r="H97" s="25"/>
      <c r="I97" s="25"/>
      <c r="J97" s="25"/>
      <c r="K97" s="25"/>
      <c r="L97" s="68"/>
      <c r="M97" s="68"/>
      <c r="N97" s="68"/>
      <c r="O97" s="68"/>
      <c r="P97" s="68"/>
      <c r="Q97" s="68"/>
      <c r="R97" s="68"/>
      <c r="S97" s="68"/>
      <c r="T97" s="68"/>
      <c r="U97" s="68"/>
      <c r="V97" s="68"/>
      <c r="W97" s="68"/>
      <c r="X97" s="68"/>
      <c r="Y97" s="68"/>
    </row>
    <row r="98" spans="1:27" s="16" customFormat="1" x14ac:dyDescent="0.3">
      <c r="A98" s="111">
        <v>43466</v>
      </c>
      <c r="B98" s="25"/>
      <c r="C98" s="25"/>
      <c r="D98" s="25"/>
      <c r="E98" s="25"/>
      <c r="F98" s="25"/>
      <c r="G98" s="25"/>
      <c r="H98" s="25"/>
      <c r="I98" s="25"/>
      <c r="J98" s="25"/>
      <c r="K98" s="25"/>
      <c r="L98" s="68"/>
      <c r="M98" s="68"/>
      <c r="N98" s="68"/>
      <c r="O98" s="68"/>
      <c r="P98" s="68"/>
      <c r="Q98" s="68"/>
      <c r="R98" s="68"/>
      <c r="S98" s="68"/>
      <c r="T98" s="68"/>
      <c r="U98" s="68"/>
      <c r="V98" s="68"/>
      <c r="W98" s="68"/>
      <c r="X98" s="68"/>
      <c r="Y98" s="68"/>
    </row>
    <row r="99" spans="1:27" s="16" customFormat="1" x14ac:dyDescent="0.3">
      <c r="A99" s="111">
        <v>43497</v>
      </c>
      <c r="B99" s="25"/>
      <c r="C99" s="25"/>
      <c r="D99" s="25"/>
      <c r="E99" s="25"/>
      <c r="F99" s="25"/>
      <c r="G99" s="25"/>
      <c r="H99" s="25"/>
      <c r="I99" s="25"/>
      <c r="J99" s="25"/>
      <c r="K99" s="25"/>
      <c r="L99" s="68"/>
      <c r="M99" s="68"/>
      <c r="N99" s="68"/>
      <c r="O99" s="68"/>
      <c r="P99" s="68"/>
      <c r="Q99" s="68"/>
      <c r="R99" s="68"/>
      <c r="S99" s="68"/>
      <c r="T99" s="68"/>
      <c r="U99" s="68"/>
      <c r="V99" s="68"/>
      <c r="W99" s="68"/>
      <c r="X99" s="68"/>
      <c r="Y99" s="68"/>
    </row>
    <row r="100" spans="1:27" s="16" customFormat="1" x14ac:dyDescent="0.3">
      <c r="A100" s="111">
        <v>43525</v>
      </c>
      <c r="B100" s="25"/>
      <c r="C100" s="25"/>
      <c r="D100" s="25"/>
      <c r="E100" s="25"/>
      <c r="F100" s="25"/>
      <c r="G100" s="25"/>
      <c r="H100" s="25"/>
      <c r="I100" s="25"/>
      <c r="J100" s="25"/>
      <c r="K100" s="25"/>
      <c r="L100" s="68"/>
      <c r="M100" s="68"/>
      <c r="N100" s="68"/>
      <c r="O100" s="68"/>
      <c r="P100" s="68"/>
      <c r="Q100" s="68"/>
      <c r="R100" s="68"/>
      <c r="S100" s="68"/>
      <c r="T100" s="68"/>
      <c r="U100" s="68"/>
      <c r="V100" s="68"/>
      <c r="W100" s="68"/>
      <c r="X100" s="68"/>
      <c r="Y100" s="68"/>
    </row>
    <row r="101" spans="1:27" s="16" customFormat="1" x14ac:dyDescent="0.3">
      <c r="A101" s="115" t="s">
        <v>3</v>
      </c>
      <c r="B101" s="110">
        <f t="shared" ref="B101:F101" si="7">SUM(B89:B100)</f>
        <v>0</v>
      </c>
      <c r="C101" s="110">
        <f t="shared" si="7"/>
        <v>0</v>
      </c>
      <c r="D101" s="110">
        <f t="shared" si="7"/>
        <v>0</v>
      </c>
      <c r="E101" s="110">
        <f t="shared" si="7"/>
        <v>0</v>
      </c>
      <c r="F101" s="110">
        <f t="shared" si="7"/>
        <v>0</v>
      </c>
      <c r="G101" s="110">
        <f>SUM(G89:G100)</f>
        <v>0</v>
      </c>
      <c r="H101" s="110">
        <f t="shared" ref="H101:K101" si="8">SUM(H89:H100)</f>
        <v>0</v>
      </c>
      <c r="I101" s="110">
        <f t="shared" si="8"/>
        <v>0</v>
      </c>
      <c r="J101" s="110">
        <f t="shared" si="8"/>
        <v>0</v>
      </c>
      <c r="K101" s="110">
        <f t="shared" si="8"/>
        <v>0</v>
      </c>
      <c r="L101" s="68"/>
      <c r="M101" s="68"/>
      <c r="N101" s="68"/>
      <c r="O101" s="68"/>
      <c r="P101" s="68"/>
      <c r="Q101" s="68"/>
      <c r="R101" s="68"/>
      <c r="S101" s="68"/>
      <c r="T101" s="68"/>
      <c r="U101" s="68"/>
      <c r="V101" s="68"/>
      <c r="W101" s="68"/>
      <c r="X101" s="68"/>
      <c r="Y101" s="68"/>
    </row>
    <row r="102" spans="1:27" s="15" customFormat="1" x14ac:dyDescent="0.3">
      <c r="A102" s="20"/>
      <c r="B102" s="21"/>
      <c r="C102" s="20"/>
      <c r="D102" s="20"/>
      <c r="E102" s="20"/>
      <c r="F102" s="20"/>
      <c r="G102" s="20"/>
      <c r="H102" s="20"/>
      <c r="I102" s="20"/>
      <c r="J102" s="20"/>
      <c r="K102" s="20"/>
    </row>
    <row r="103" spans="1:27" s="15" customFormat="1" x14ac:dyDescent="0.3">
      <c r="A103" s="20"/>
      <c r="B103" s="21"/>
      <c r="C103" s="20"/>
      <c r="D103" s="20"/>
      <c r="E103" s="20"/>
      <c r="F103" s="20"/>
      <c r="G103" s="20"/>
      <c r="H103" s="20"/>
      <c r="I103" s="20"/>
      <c r="J103" s="20"/>
      <c r="K103" s="20"/>
      <c r="R103" s="64"/>
      <c r="S103" s="64"/>
      <c r="T103" s="64"/>
      <c r="U103" s="64"/>
      <c r="V103" s="64"/>
      <c r="W103" s="64"/>
      <c r="X103" s="64"/>
      <c r="Y103" s="64"/>
      <c r="Z103" s="64"/>
      <c r="AA103" s="64"/>
    </row>
    <row r="104" spans="1:27" s="15" customFormat="1" ht="20.399999999999999" x14ac:dyDescent="0.35">
      <c r="A104" s="291" t="s">
        <v>34</v>
      </c>
      <c r="B104" s="291"/>
      <c r="C104" s="291"/>
      <c r="D104" s="291"/>
      <c r="E104" s="291"/>
      <c r="F104" s="291"/>
      <c r="G104" s="291"/>
      <c r="H104" s="291"/>
      <c r="I104" s="291"/>
      <c r="J104" s="291"/>
      <c r="K104" s="291"/>
      <c r="L104" s="291"/>
      <c r="M104" s="291"/>
      <c r="R104" s="64"/>
      <c r="S104" s="64"/>
      <c r="T104" s="64"/>
      <c r="U104" s="64"/>
      <c r="V104" s="64"/>
      <c r="W104" s="64"/>
      <c r="X104" s="64"/>
      <c r="Y104" s="64"/>
      <c r="Z104" s="64"/>
      <c r="AA104" s="64"/>
    </row>
    <row r="105" spans="1:27" ht="15.75" customHeight="1" x14ac:dyDescent="0.3">
      <c r="A105" s="281" t="s">
        <v>40</v>
      </c>
      <c r="B105" s="284" t="s">
        <v>357</v>
      </c>
      <c r="C105" s="284" t="s">
        <v>358</v>
      </c>
      <c r="D105" s="277" t="s">
        <v>353</v>
      </c>
      <c r="E105" s="278"/>
      <c r="F105" s="278"/>
      <c r="G105" s="279"/>
      <c r="H105" s="284" t="s">
        <v>359</v>
      </c>
      <c r="I105" s="284" t="s">
        <v>360</v>
      </c>
      <c r="J105" s="277" t="s">
        <v>354</v>
      </c>
      <c r="K105" s="278"/>
      <c r="L105" s="278"/>
      <c r="M105" s="279"/>
      <c r="N105" s="16"/>
      <c r="O105" s="16"/>
      <c r="P105" s="16"/>
    </row>
    <row r="106" spans="1:27" s="16" customFormat="1" ht="68.25" customHeight="1" x14ac:dyDescent="0.3">
      <c r="A106" s="282"/>
      <c r="B106" s="285"/>
      <c r="C106" s="285"/>
      <c r="D106" s="107" t="s">
        <v>11</v>
      </c>
      <c r="E106" s="107" t="s">
        <v>12</v>
      </c>
      <c r="F106" s="107" t="s">
        <v>10</v>
      </c>
      <c r="G106" s="107" t="s">
        <v>1</v>
      </c>
      <c r="H106" s="285"/>
      <c r="I106" s="285"/>
      <c r="J106" s="107" t="s">
        <v>11</v>
      </c>
      <c r="K106" s="107" t="s">
        <v>12</v>
      </c>
      <c r="L106" s="107" t="s">
        <v>10</v>
      </c>
      <c r="M106" s="107" t="s">
        <v>1</v>
      </c>
    </row>
    <row r="107" spans="1:27" s="15" customFormat="1" x14ac:dyDescent="0.3">
      <c r="A107" s="111">
        <v>43191</v>
      </c>
      <c r="B107" s="25"/>
      <c r="C107" s="25"/>
      <c r="D107" s="124"/>
      <c r="E107" s="124"/>
      <c r="F107" s="100"/>
      <c r="G107" s="100"/>
      <c r="H107" s="100"/>
      <c r="I107" s="25"/>
      <c r="J107" s="124"/>
      <c r="K107" s="124"/>
      <c r="L107" s="25"/>
      <c r="M107" s="25"/>
    </row>
    <row r="108" spans="1:27" s="15" customFormat="1" x14ac:dyDescent="0.3">
      <c r="A108" s="111">
        <v>43221</v>
      </c>
      <c r="B108" s="25"/>
      <c r="C108" s="25"/>
      <c r="D108" s="124"/>
      <c r="E108" s="124"/>
      <c r="F108" s="100"/>
      <c r="G108" s="100"/>
      <c r="H108" s="100"/>
      <c r="I108" s="25"/>
      <c r="J108" s="124"/>
      <c r="K108" s="124"/>
      <c r="L108" s="25"/>
      <c r="M108" s="25"/>
    </row>
    <row r="109" spans="1:27" s="15" customFormat="1" x14ac:dyDescent="0.3">
      <c r="A109" s="111">
        <v>43252</v>
      </c>
      <c r="B109" s="25"/>
      <c r="C109" s="25"/>
      <c r="D109" s="124"/>
      <c r="E109" s="124"/>
      <c r="F109" s="100"/>
      <c r="G109" s="100"/>
      <c r="H109" s="100"/>
      <c r="I109" s="25"/>
      <c r="J109" s="124"/>
      <c r="K109" s="124"/>
      <c r="L109" s="25"/>
      <c r="M109" s="25"/>
    </row>
    <row r="110" spans="1:27" s="15" customFormat="1" x14ac:dyDescent="0.3">
      <c r="A110" s="111">
        <v>43282</v>
      </c>
      <c r="B110" s="25"/>
      <c r="C110" s="25"/>
      <c r="D110" s="124"/>
      <c r="E110" s="124"/>
      <c r="F110" s="100"/>
      <c r="G110" s="100"/>
      <c r="H110" s="100"/>
      <c r="I110" s="25"/>
      <c r="J110" s="124"/>
      <c r="K110" s="124"/>
      <c r="L110" s="25"/>
      <c r="M110" s="25"/>
    </row>
    <row r="111" spans="1:27" s="15" customFormat="1" x14ac:dyDescent="0.3">
      <c r="A111" s="111">
        <v>43313</v>
      </c>
      <c r="B111" s="100"/>
      <c r="C111" s="100"/>
      <c r="D111" s="124"/>
      <c r="E111" s="124"/>
      <c r="F111" s="100"/>
      <c r="G111" s="100"/>
      <c r="H111" s="100"/>
      <c r="I111" s="100"/>
      <c r="J111" s="124"/>
      <c r="K111" s="124"/>
      <c r="L111" s="25"/>
      <c r="M111" s="25"/>
    </row>
    <row r="112" spans="1:27" s="15" customFormat="1" x14ac:dyDescent="0.3">
      <c r="A112" s="111">
        <v>43344</v>
      </c>
      <c r="B112" s="100"/>
      <c r="C112" s="100"/>
      <c r="D112" s="124"/>
      <c r="E112" s="124"/>
      <c r="F112" s="100"/>
      <c r="G112" s="100"/>
      <c r="H112" s="100"/>
      <c r="I112" s="100"/>
      <c r="J112" s="124"/>
      <c r="K112" s="124"/>
      <c r="L112" s="25"/>
      <c r="M112" s="25"/>
    </row>
    <row r="113" spans="1:27" s="15" customFormat="1" x14ac:dyDescent="0.3">
      <c r="A113" s="111">
        <v>43374</v>
      </c>
      <c r="B113" s="25"/>
      <c r="C113" s="25"/>
      <c r="D113" s="125"/>
      <c r="E113" s="125"/>
      <c r="F113" s="25"/>
      <c r="G113" s="25"/>
      <c r="H113" s="25"/>
      <c r="I113" s="25"/>
      <c r="J113" s="125"/>
      <c r="K113" s="125"/>
      <c r="L113" s="25"/>
      <c r="M113" s="25"/>
    </row>
    <row r="114" spans="1:27" s="15" customFormat="1" x14ac:dyDescent="0.3">
      <c r="A114" s="111">
        <v>43405</v>
      </c>
      <c r="B114" s="25"/>
      <c r="C114" s="25"/>
      <c r="D114" s="125"/>
      <c r="E114" s="125"/>
      <c r="F114" s="25"/>
      <c r="G114" s="25"/>
      <c r="H114" s="25"/>
      <c r="I114" s="25"/>
      <c r="J114" s="125"/>
      <c r="K114" s="125"/>
      <c r="L114" s="25"/>
      <c r="M114" s="25"/>
    </row>
    <row r="115" spans="1:27" s="15" customFormat="1" x14ac:dyDescent="0.3">
      <c r="A115" s="111">
        <v>43435</v>
      </c>
      <c r="B115" s="25"/>
      <c r="C115" s="25"/>
      <c r="D115" s="125"/>
      <c r="E115" s="125"/>
      <c r="F115" s="25"/>
      <c r="G115" s="25"/>
      <c r="H115" s="25"/>
      <c r="I115" s="25"/>
      <c r="J115" s="125"/>
      <c r="K115" s="125"/>
      <c r="L115" s="25"/>
      <c r="M115" s="25"/>
    </row>
    <row r="116" spans="1:27" s="15" customFormat="1" x14ac:dyDescent="0.3">
      <c r="A116" s="111">
        <v>43466</v>
      </c>
      <c r="B116" s="25"/>
      <c r="C116" s="25"/>
      <c r="D116" s="125"/>
      <c r="E116" s="125"/>
      <c r="F116" s="25"/>
      <c r="G116" s="25"/>
      <c r="H116" s="25"/>
      <c r="I116" s="25"/>
      <c r="J116" s="125"/>
      <c r="K116" s="125"/>
      <c r="L116" s="25"/>
      <c r="M116" s="25"/>
    </row>
    <row r="117" spans="1:27" s="15" customFormat="1" x14ac:dyDescent="0.3">
      <c r="A117" s="111">
        <v>43497</v>
      </c>
      <c r="B117" s="25"/>
      <c r="C117" s="25"/>
      <c r="D117" s="125"/>
      <c r="E117" s="125"/>
      <c r="F117" s="25"/>
      <c r="G117" s="25"/>
      <c r="H117" s="25"/>
      <c r="I117" s="25"/>
      <c r="J117" s="125"/>
      <c r="K117" s="125"/>
      <c r="L117" s="25"/>
      <c r="M117" s="25"/>
    </row>
    <row r="118" spans="1:27" s="15" customFormat="1" x14ac:dyDescent="0.3">
      <c r="A118" s="111">
        <v>43525</v>
      </c>
      <c r="B118" s="25"/>
      <c r="C118" s="25"/>
      <c r="D118" s="125"/>
      <c r="E118" s="125"/>
      <c r="F118" s="25"/>
      <c r="G118" s="25"/>
      <c r="H118" s="25"/>
      <c r="I118" s="25"/>
      <c r="J118" s="125"/>
      <c r="K118" s="125"/>
      <c r="L118" s="25"/>
      <c r="M118" s="25"/>
    </row>
    <row r="119" spans="1:27" s="15" customFormat="1" x14ac:dyDescent="0.3">
      <c r="A119" s="115" t="s">
        <v>3</v>
      </c>
      <c r="B119" s="110">
        <f t="shared" ref="B119:H119" si="9">SUM(B107:B118)</f>
        <v>0</v>
      </c>
      <c r="C119" s="110">
        <f t="shared" si="9"/>
        <v>0</v>
      </c>
      <c r="D119" s="124"/>
      <c r="E119" s="124"/>
      <c r="F119" s="110">
        <f t="shared" si="9"/>
        <v>0</v>
      </c>
      <c r="G119" s="110">
        <f t="shared" si="9"/>
        <v>0</v>
      </c>
      <c r="H119" s="110">
        <f t="shared" si="9"/>
        <v>0</v>
      </c>
      <c r="I119" s="110">
        <f>SUM(I107:I118)</f>
        <v>0</v>
      </c>
      <c r="J119" s="124"/>
      <c r="K119" s="124"/>
      <c r="L119" s="110">
        <f t="shared" ref="L119:M119" si="10">SUM(L107:L118)</f>
        <v>0</v>
      </c>
      <c r="M119" s="110">
        <f t="shared" si="10"/>
        <v>0</v>
      </c>
    </row>
    <row r="120" spans="1:27" s="15" customFormat="1" x14ac:dyDescent="0.3">
      <c r="A120" s="22"/>
      <c r="B120" s="22"/>
      <c r="C120" s="22"/>
      <c r="D120" s="22"/>
      <c r="E120" s="22"/>
      <c r="F120" s="22"/>
      <c r="G120" s="22"/>
      <c r="H120" s="22"/>
      <c r="I120" s="22"/>
      <c r="J120" s="22"/>
      <c r="K120" s="22"/>
    </row>
    <row r="121" spans="1:27" s="15" customFormat="1" x14ac:dyDescent="0.3">
      <c r="A121" s="20"/>
      <c r="B121" s="21"/>
      <c r="C121" s="20"/>
      <c r="D121" s="20"/>
      <c r="E121" s="20"/>
      <c r="F121" s="20"/>
      <c r="G121" s="20"/>
      <c r="H121" s="20"/>
      <c r="I121" s="20"/>
      <c r="J121" s="20"/>
      <c r="K121" s="20"/>
      <c r="R121" s="64"/>
      <c r="S121" s="64"/>
      <c r="T121" s="64"/>
      <c r="U121" s="64"/>
      <c r="V121" s="64"/>
      <c r="W121" s="64"/>
      <c r="X121" s="64"/>
      <c r="Y121" s="64"/>
      <c r="Z121" s="64"/>
      <c r="AA121" s="64"/>
    </row>
    <row r="122" spans="1:27" s="98" customFormat="1" ht="15.75" customHeight="1" x14ac:dyDescent="0.35">
      <c r="A122" s="291" t="s">
        <v>18</v>
      </c>
      <c r="B122" s="291"/>
      <c r="C122" s="291"/>
      <c r="D122" s="291"/>
      <c r="E122" s="291"/>
      <c r="F122" s="291"/>
      <c r="G122" s="291"/>
      <c r="H122" s="291"/>
      <c r="I122" s="291"/>
      <c r="J122" s="291"/>
      <c r="K122" s="291"/>
      <c r="L122" s="291"/>
      <c r="M122" s="291"/>
      <c r="N122" s="104"/>
      <c r="O122" s="104"/>
      <c r="P122" s="104"/>
      <c r="Q122" s="104"/>
      <c r="R122" s="104"/>
      <c r="S122" s="104"/>
      <c r="T122" s="104"/>
      <c r="U122" s="104"/>
      <c r="V122" s="16"/>
      <c r="W122" s="16"/>
      <c r="X122" s="16"/>
      <c r="Y122" s="16"/>
      <c r="Z122" s="16"/>
      <c r="AA122" s="16"/>
    </row>
    <row r="123" spans="1:27" s="16" customFormat="1" ht="27" customHeight="1" x14ac:dyDescent="0.3">
      <c r="A123" s="281" t="s">
        <v>40</v>
      </c>
      <c r="B123" s="284" t="s">
        <v>357</v>
      </c>
      <c r="C123" s="284" t="s">
        <v>358</v>
      </c>
      <c r="D123" s="277" t="s">
        <v>353</v>
      </c>
      <c r="E123" s="278"/>
      <c r="F123" s="278"/>
      <c r="G123" s="279"/>
      <c r="H123" s="284" t="s">
        <v>359</v>
      </c>
      <c r="I123" s="284" t="s">
        <v>360</v>
      </c>
      <c r="J123" s="277" t="s">
        <v>354</v>
      </c>
      <c r="K123" s="278"/>
      <c r="L123" s="278"/>
      <c r="M123" s="279"/>
      <c r="N123" s="105"/>
      <c r="O123" s="105"/>
      <c r="P123" s="105"/>
      <c r="Q123" s="105"/>
      <c r="R123" s="105"/>
      <c r="S123" s="105"/>
      <c r="T123" s="105"/>
      <c r="U123" s="105"/>
    </row>
    <row r="124" spans="1:27" s="16" customFormat="1" ht="55.5" customHeight="1" x14ac:dyDescent="0.3">
      <c r="A124" s="282"/>
      <c r="B124" s="285"/>
      <c r="C124" s="285"/>
      <c r="D124" s="107" t="s">
        <v>11</v>
      </c>
      <c r="E124" s="107" t="s">
        <v>12</v>
      </c>
      <c r="F124" s="107" t="s">
        <v>10</v>
      </c>
      <c r="G124" s="107" t="s">
        <v>1</v>
      </c>
      <c r="H124" s="285"/>
      <c r="I124" s="285"/>
      <c r="J124" s="107" t="s">
        <v>11</v>
      </c>
      <c r="K124" s="107" t="s">
        <v>12</v>
      </c>
      <c r="L124" s="107" t="s">
        <v>10</v>
      </c>
      <c r="M124" s="107" t="s">
        <v>1</v>
      </c>
      <c r="N124" s="96"/>
      <c r="O124" s="96"/>
      <c r="P124" s="96"/>
      <c r="Q124" s="96"/>
      <c r="R124" s="96"/>
      <c r="S124" s="96"/>
      <c r="T124" s="96"/>
      <c r="U124" s="96"/>
    </row>
    <row r="125" spans="1:27" s="16" customFormat="1" x14ac:dyDescent="0.3">
      <c r="A125" s="111">
        <v>43191</v>
      </c>
      <c r="B125" s="25"/>
      <c r="C125" s="25"/>
      <c r="D125" s="124"/>
      <c r="E125" s="124"/>
      <c r="F125" s="100"/>
      <c r="G125" s="100"/>
      <c r="H125" s="100"/>
      <c r="I125" s="25"/>
      <c r="J125" s="124"/>
      <c r="K125" s="124"/>
      <c r="L125" s="25"/>
      <c r="M125" s="25"/>
      <c r="N125" s="106"/>
      <c r="O125" s="106"/>
      <c r="P125" s="106"/>
      <c r="Q125" s="68"/>
      <c r="R125" s="106"/>
      <c r="S125" s="106"/>
      <c r="T125" s="106"/>
      <c r="U125" s="106"/>
    </row>
    <row r="126" spans="1:27" s="16" customFormat="1" x14ac:dyDescent="0.3">
      <c r="A126" s="111">
        <v>43221</v>
      </c>
      <c r="B126" s="25"/>
      <c r="C126" s="25"/>
      <c r="D126" s="124"/>
      <c r="E126" s="124"/>
      <c r="F126" s="100"/>
      <c r="G126" s="100"/>
      <c r="H126" s="100"/>
      <c r="I126" s="25"/>
      <c r="J126" s="124"/>
      <c r="K126" s="124"/>
      <c r="L126" s="25"/>
      <c r="M126" s="25"/>
      <c r="N126" s="106"/>
      <c r="O126" s="106"/>
      <c r="P126" s="106"/>
      <c r="Q126" s="68"/>
      <c r="R126" s="106"/>
      <c r="S126" s="106"/>
      <c r="T126" s="106"/>
      <c r="U126" s="106"/>
    </row>
    <row r="127" spans="1:27" s="16" customFormat="1" x14ac:dyDescent="0.3">
      <c r="A127" s="111">
        <v>43252</v>
      </c>
      <c r="B127" s="25"/>
      <c r="C127" s="25"/>
      <c r="D127" s="124"/>
      <c r="E127" s="124"/>
      <c r="F127" s="100"/>
      <c r="G127" s="100"/>
      <c r="H127" s="100"/>
      <c r="I127" s="25"/>
      <c r="J127" s="124"/>
      <c r="K127" s="124"/>
      <c r="L127" s="25"/>
      <c r="M127" s="25"/>
      <c r="N127" s="106"/>
      <c r="O127" s="106"/>
      <c r="P127" s="106"/>
      <c r="Q127" s="68"/>
      <c r="R127" s="106"/>
      <c r="S127" s="106"/>
      <c r="T127" s="106"/>
      <c r="U127" s="106"/>
    </row>
    <row r="128" spans="1:27" s="16" customFormat="1" x14ac:dyDescent="0.3">
      <c r="A128" s="111">
        <v>43282</v>
      </c>
      <c r="B128" s="25"/>
      <c r="C128" s="25"/>
      <c r="D128" s="124"/>
      <c r="E128" s="124"/>
      <c r="F128" s="100"/>
      <c r="G128" s="100"/>
      <c r="H128" s="100"/>
      <c r="I128" s="25"/>
      <c r="J128" s="124"/>
      <c r="K128" s="124"/>
      <c r="L128" s="25"/>
      <c r="M128" s="25"/>
      <c r="N128" s="106"/>
      <c r="O128" s="106"/>
      <c r="P128" s="106"/>
      <c r="Q128" s="68"/>
      <c r="R128" s="106"/>
      <c r="S128" s="106"/>
      <c r="T128" s="106"/>
      <c r="U128" s="106"/>
    </row>
    <row r="129" spans="1:27" s="16" customFormat="1" x14ac:dyDescent="0.3">
      <c r="A129" s="111">
        <v>43313</v>
      </c>
      <c r="B129" s="100"/>
      <c r="C129" s="100"/>
      <c r="D129" s="124"/>
      <c r="E129" s="124"/>
      <c r="F129" s="100"/>
      <c r="G129" s="100"/>
      <c r="H129" s="100"/>
      <c r="I129" s="100"/>
      <c r="J129" s="124"/>
      <c r="K129" s="124"/>
      <c r="L129" s="25"/>
      <c r="M129" s="25"/>
      <c r="N129" s="106"/>
      <c r="O129" s="106"/>
      <c r="P129" s="106"/>
      <c r="Q129" s="68"/>
      <c r="R129" s="106"/>
      <c r="S129" s="106"/>
      <c r="T129" s="106"/>
      <c r="U129" s="106"/>
    </row>
    <row r="130" spans="1:27" s="16" customFormat="1" x14ac:dyDescent="0.3">
      <c r="A130" s="111">
        <v>43344</v>
      </c>
      <c r="B130" s="100"/>
      <c r="C130" s="100"/>
      <c r="D130" s="124"/>
      <c r="E130" s="124"/>
      <c r="F130" s="100"/>
      <c r="G130" s="100"/>
      <c r="H130" s="100"/>
      <c r="I130" s="100"/>
      <c r="J130" s="124"/>
      <c r="K130" s="124"/>
      <c r="L130" s="25"/>
      <c r="M130" s="25"/>
      <c r="N130" s="68"/>
      <c r="O130" s="68"/>
      <c r="P130" s="68"/>
      <c r="Q130" s="68"/>
      <c r="R130" s="68"/>
      <c r="S130" s="68"/>
      <c r="T130" s="68"/>
      <c r="U130" s="68"/>
    </row>
    <row r="131" spans="1:27" s="16" customFormat="1" x14ac:dyDescent="0.3">
      <c r="A131" s="111">
        <v>43374</v>
      </c>
      <c r="B131" s="25"/>
      <c r="C131" s="25"/>
      <c r="D131" s="125"/>
      <c r="E131" s="125"/>
      <c r="F131" s="25"/>
      <c r="G131" s="25"/>
      <c r="H131" s="25"/>
      <c r="I131" s="25"/>
      <c r="J131" s="125"/>
      <c r="K131" s="125"/>
      <c r="L131" s="25"/>
      <c r="M131" s="25"/>
      <c r="N131" s="68"/>
      <c r="O131" s="68"/>
      <c r="P131" s="68"/>
      <c r="Q131" s="68"/>
      <c r="R131" s="68"/>
      <c r="S131" s="68"/>
      <c r="T131" s="68"/>
      <c r="U131" s="68"/>
    </row>
    <row r="132" spans="1:27" s="16" customFormat="1" x14ac:dyDescent="0.3">
      <c r="A132" s="111">
        <v>43405</v>
      </c>
      <c r="B132" s="25"/>
      <c r="C132" s="25"/>
      <c r="D132" s="125"/>
      <c r="E132" s="125"/>
      <c r="F132" s="25"/>
      <c r="G132" s="25"/>
      <c r="H132" s="25"/>
      <c r="I132" s="25"/>
      <c r="J132" s="125"/>
      <c r="K132" s="125"/>
      <c r="L132" s="25"/>
      <c r="M132" s="25"/>
      <c r="N132" s="68"/>
      <c r="O132" s="68"/>
      <c r="P132" s="68"/>
      <c r="Q132" s="68"/>
      <c r="R132" s="68"/>
      <c r="S132" s="68"/>
      <c r="T132" s="68"/>
      <c r="U132" s="68"/>
    </row>
    <row r="133" spans="1:27" s="16" customFormat="1" x14ac:dyDescent="0.3">
      <c r="A133" s="111">
        <v>43435</v>
      </c>
      <c r="B133" s="25"/>
      <c r="C133" s="25"/>
      <c r="D133" s="125"/>
      <c r="E133" s="125"/>
      <c r="F133" s="25"/>
      <c r="G133" s="25"/>
      <c r="H133" s="25"/>
      <c r="I133" s="25"/>
      <c r="J133" s="125"/>
      <c r="K133" s="125"/>
      <c r="L133" s="25"/>
      <c r="M133" s="25"/>
      <c r="N133" s="68"/>
      <c r="O133" s="68"/>
      <c r="P133" s="68"/>
      <c r="Q133" s="68"/>
      <c r="R133" s="68"/>
      <c r="S133" s="68"/>
      <c r="T133" s="68"/>
      <c r="U133" s="68"/>
    </row>
    <row r="134" spans="1:27" s="16" customFormat="1" x14ac:dyDescent="0.3">
      <c r="A134" s="111">
        <v>43466</v>
      </c>
      <c r="B134" s="25"/>
      <c r="C134" s="25"/>
      <c r="D134" s="125"/>
      <c r="E134" s="125"/>
      <c r="F134" s="25"/>
      <c r="G134" s="25"/>
      <c r="H134" s="25"/>
      <c r="I134" s="25"/>
      <c r="J134" s="125"/>
      <c r="K134" s="125"/>
      <c r="L134" s="25"/>
      <c r="M134" s="25"/>
      <c r="N134" s="68"/>
      <c r="O134" s="68"/>
      <c r="P134" s="68"/>
      <c r="Q134" s="68"/>
      <c r="R134" s="68"/>
      <c r="S134" s="68"/>
      <c r="T134" s="68"/>
      <c r="U134" s="68"/>
    </row>
    <row r="135" spans="1:27" s="16" customFormat="1" x14ac:dyDescent="0.3">
      <c r="A135" s="111">
        <v>43497</v>
      </c>
      <c r="B135" s="25"/>
      <c r="C135" s="25"/>
      <c r="D135" s="125"/>
      <c r="E135" s="125"/>
      <c r="F135" s="25"/>
      <c r="G135" s="25"/>
      <c r="H135" s="25"/>
      <c r="I135" s="25"/>
      <c r="J135" s="125"/>
      <c r="K135" s="125"/>
      <c r="L135" s="25"/>
      <c r="M135" s="25"/>
      <c r="N135" s="68"/>
      <c r="O135" s="68"/>
      <c r="P135" s="68"/>
      <c r="Q135" s="68"/>
      <c r="R135" s="68"/>
      <c r="S135" s="68"/>
      <c r="T135" s="68"/>
      <c r="U135" s="68"/>
    </row>
    <row r="136" spans="1:27" s="16" customFormat="1" x14ac:dyDescent="0.3">
      <c r="A136" s="111">
        <v>43525</v>
      </c>
      <c r="B136" s="25"/>
      <c r="C136" s="25"/>
      <c r="D136" s="125"/>
      <c r="E136" s="125"/>
      <c r="F136" s="25"/>
      <c r="G136" s="25"/>
      <c r="H136" s="25"/>
      <c r="I136" s="25"/>
      <c r="J136" s="125"/>
      <c r="K136" s="125"/>
      <c r="L136" s="25"/>
      <c r="M136" s="25"/>
      <c r="N136" s="68"/>
      <c r="O136" s="68"/>
      <c r="P136" s="68"/>
      <c r="Q136" s="68"/>
      <c r="R136" s="68"/>
      <c r="S136" s="68"/>
      <c r="T136" s="68"/>
      <c r="U136" s="68"/>
    </row>
    <row r="137" spans="1:27" s="16" customFormat="1" x14ac:dyDescent="0.3">
      <c r="A137" s="115" t="s">
        <v>3</v>
      </c>
      <c r="B137" s="110">
        <f t="shared" ref="B137:C137" si="11">SUM(B125:B136)</f>
        <v>0</v>
      </c>
      <c r="C137" s="110">
        <f t="shared" si="11"/>
        <v>0</v>
      </c>
      <c r="D137" s="124"/>
      <c r="E137" s="124"/>
      <c r="F137" s="110">
        <f t="shared" ref="F137:H137" si="12">SUM(F125:F136)</f>
        <v>0</v>
      </c>
      <c r="G137" s="110">
        <f t="shared" si="12"/>
        <v>0</v>
      </c>
      <c r="H137" s="110">
        <f t="shared" si="12"/>
        <v>0</v>
      </c>
      <c r="I137" s="110">
        <f>SUM(I125:I136)</f>
        <v>0</v>
      </c>
      <c r="J137" s="124"/>
      <c r="K137" s="124"/>
      <c r="L137" s="110">
        <f t="shared" ref="L137:M137" si="13">SUM(L125:L136)</f>
        <v>0</v>
      </c>
      <c r="M137" s="110">
        <f t="shared" si="13"/>
        <v>0</v>
      </c>
      <c r="N137" s="68"/>
      <c r="O137" s="68"/>
      <c r="P137" s="68"/>
      <c r="Q137" s="68"/>
      <c r="R137" s="68"/>
      <c r="S137" s="68"/>
      <c r="T137" s="68"/>
      <c r="U137" s="68"/>
    </row>
    <row r="138" spans="1:27" s="15" customFormat="1" x14ac:dyDescent="0.3">
      <c r="A138" s="22"/>
      <c r="B138" s="22"/>
      <c r="C138" s="22"/>
      <c r="D138" s="22"/>
      <c r="E138" s="22"/>
      <c r="F138" s="22"/>
      <c r="G138" s="22"/>
      <c r="H138" s="22"/>
      <c r="I138" s="22"/>
      <c r="J138" s="22"/>
      <c r="K138" s="22"/>
    </row>
    <row r="139" spans="1:27" s="15" customFormat="1" x14ac:dyDescent="0.3">
      <c r="A139" s="20"/>
      <c r="B139" s="21"/>
      <c r="C139" s="20"/>
      <c r="D139" s="20"/>
      <c r="E139" s="20"/>
      <c r="F139" s="20"/>
      <c r="G139" s="20"/>
      <c r="H139" s="20"/>
      <c r="I139" s="20"/>
      <c r="J139" s="20"/>
      <c r="K139" s="20"/>
      <c r="R139" s="64"/>
      <c r="S139" s="64"/>
      <c r="T139" s="64"/>
      <c r="U139" s="64"/>
      <c r="V139" s="64"/>
      <c r="W139" s="64"/>
      <c r="X139" s="64"/>
      <c r="Y139" s="64"/>
      <c r="Z139" s="64"/>
      <c r="AA139" s="64"/>
    </row>
    <row r="140" spans="1:27" s="98" customFormat="1" ht="20.399999999999999" x14ac:dyDescent="0.35">
      <c r="A140" s="291" t="s">
        <v>19</v>
      </c>
      <c r="B140" s="291"/>
      <c r="C140" s="291"/>
      <c r="D140" s="291"/>
      <c r="E140" s="291"/>
      <c r="F140" s="291"/>
      <c r="G140" s="291"/>
      <c r="H140" s="291"/>
      <c r="I140" s="291"/>
      <c r="J140" s="291"/>
      <c r="K140" s="291"/>
      <c r="L140" s="291"/>
      <c r="M140" s="291"/>
      <c r="N140" s="104"/>
      <c r="O140" s="104"/>
      <c r="P140" s="104"/>
      <c r="Q140" s="292"/>
      <c r="R140" s="292"/>
      <c r="S140" s="292"/>
      <c r="T140" s="292"/>
      <c r="U140" s="292"/>
      <c r="V140" s="16"/>
      <c r="W140" s="16"/>
      <c r="X140" s="16"/>
      <c r="Y140" s="16"/>
      <c r="Z140" s="16"/>
      <c r="AA140" s="16"/>
    </row>
    <row r="141" spans="1:27" s="16" customFormat="1" ht="25.5" customHeight="1" x14ac:dyDescent="0.3">
      <c r="A141" s="281" t="s">
        <v>40</v>
      </c>
      <c r="B141" s="284" t="s">
        <v>357</v>
      </c>
      <c r="C141" s="284" t="s">
        <v>358</v>
      </c>
      <c r="D141" s="277" t="s">
        <v>353</v>
      </c>
      <c r="E141" s="278"/>
      <c r="F141" s="278"/>
      <c r="G141" s="279"/>
      <c r="H141" s="284" t="s">
        <v>359</v>
      </c>
      <c r="I141" s="284" t="s">
        <v>360</v>
      </c>
      <c r="J141" s="277" t="s">
        <v>354</v>
      </c>
      <c r="K141" s="278"/>
      <c r="L141" s="278"/>
      <c r="M141" s="279"/>
      <c r="N141" s="105"/>
      <c r="O141" s="105"/>
      <c r="P141" s="105"/>
      <c r="Q141" s="105"/>
      <c r="R141" s="105"/>
      <c r="S141" s="105"/>
      <c r="T141" s="105"/>
      <c r="U141" s="105"/>
      <c r="V141" s="105"/>
      <c r="W141" s="105"/>
    </row>
    <row r="142" spans="1:27" s="16" customFormat="1" ht="54.75" customHeight="1" x14ac:dyDescent="0.3">
      <c r="A142" s="282"/>
      <c r="B142" s="285"/>
      <c r="C142" s="285"/>
      <c r="D142" s="107" t="s">
        <v>11</v>
      </c>
      <c r="E142" s="107" t="s">
        <v>12</v>
      </c>
      <c r="F142" s="107" t="s">
        <v>10</v>
      </c>
      <c r="G142" s="107" t="s">
        <v>1</v>
      </c>
      <c r="H142" s="285"/>
      <c r="I142" s="285"/>
      <c r="J142" s="107" t="s">
        <v>11</v>
      </c>
      <c r="K142" s="107" t="s">
        <v>12</v>
      </c>
      <c r="L142" s="107" t="s">
        <v>10</v>
      </c>
      <c r="M142" s="107" t="s">
        <v>1</v>
      </c>
      <c r="N142" s="96"/>
      <c r="O142" s="96"/>
      <c r="P142" s="96"/>
      <c r="Q142" s="96"/>
      <c r="R142" s="96"/>
      <c r="S142" s="96"/>
      <c r="T142" s="96"/>
      <c r="U142" s="96"/>
      <c r="V142" s="96"/>
      <c r="W142" s="96"/>
    </row>
    <row r="143" spans="1:27" s="16" customFormat="1" ht="15.75" customHeight="1" x14ac:dyDescent="0.3">
      <c r="A143" s="111">
        <v>43191</v>
      </c>
      <c r="B143" s="25"/>
      <c r="C143" s="25"/>
      <c r="D143" s="124"/>
      <c r="E143" s="124"/>
      <c r="F143" s="100"/>
      <c r="G143" s="100"/>
      <c r="H143" s="100"/>
      <c r="I143" s="25"/>
      <c r="J143" s="124"/>
      <c r="K143" s="124"/>
      <c r="L143" s="25"/>
      <c r="M143" s="25"/>
      <c r="N143" s="68"/>
      <c r="O143" s="106"/>
      <c r="P143" s="106"/>
      <c r="Q143" s="106"/>
      <c r="R143" s="106"/>
      <c r="S143" s="68"/>
      <c r="T143" s="106"/>
      <c r="U143" s="106"/>
      <c r="V143" s="106"/>
      <c r="W143" s="106"/>
    </row>
    <row r="144" spans="1:27" s="16" customFormat="1" ht="15.75" customHeight="1" x14ac:dyDescent="0.3">
      <c r="A144" s="111">
        <v>43221</v>
      </c>
      <c r="B144" s="25"/>
      <c r="C144" s="25"/>
      <c r="D144" s="124"/>
      <c r="E144" s="124"/>
      <c r="F144" s="100"/>
      <c r="G144" s="100"/>
      <c r="H144" s="100"/>
      <c r="I144" s="25"/>
      <c r="J144" s="124"/>
      <c r="K144" s="124"/>
      <c r="L144" s="25"/>
      <c r="M144" s="25"/>
      <c r="N144" s="68"/>
      <c r="O144" s="106"/>
      <c r="P144" s="106"/>
      <c r="Q144" s="106"/>
      <c r="R144" s="106"/>
      <c r="S144" s="68"/>
      <c r="T144" s="106"/>
      <c r="U144" s="106"/>
      <c r="V144" s="106"/>
      <c r="W144" s="106"/>
    </row>
    <row r="145" spans="1:23" s="16" customFormat="1" ht="15.75" customHeight="1" x14ac:dyDescent="0.3">
      <c r="A145" s="111">
        <v>43252</v>
      </c>
      <c r="B145" s="25"/>
      <c r="C145" s="25"/>
      <c r="D145" s="124"/>
      <c r="E145" s="124"/>
      <c r="F145" s="100"/>
      <c r="G145" s="100"/>
      <c r="H145" s="100"/>
      <c r="I145" s="25"/>
      <c r="J145" s="124"/>
      <c r="K145" s="124"/>
      <c r="L145" s="25"/>
      <c r="M145" s="25"/>
      <c r="N145" s="68"/>
      <c r="O145" s="106"/>
      <c r="P145" s="106"/>
      <c r="Q145" s="106"/>
      <c r="R145" s="106"/>
      <c r="S145" s="68"/>
      <c r="T145" s="106"/>
      <c r="U145" s="106"/>
      <c r="V145" s="106"/>
      <c r="W145" s="106"/>
    </row>
    <row r="146" spans="1:23" s="16" customFormat="1" ht="15.75" customHeight="1" x14ac:dyDescent="0.3">
      <c r="A146" s="111">
        <v>43282</v>
      </c>
      <c r="B146" s="25"/>
      <c r="C146" s="25"/>
      <c r="D146" s="124"/>
      <c r="E146" s="124"/>
      <c r="F146" s="100"/>
      <c r="G146" s="100"/>
      <c r="H146" s="100"/>
      <c r="I146" s="25"/>
      <c r="J146" s="124"/>
      <c r="K146" s="124"/>
      <c r="L146" s="25"/>
      <c r="M146" s="25"/>
      <c r="N146" s="68"/>
      <c r="O146" s="106"/>
      <c r="P146" s="106"/>
      <c r="Q146" s="106"/>
      <c r="R146" s="106"/>
      <c r="S146" s="68"/>
      <c r="T146" s="106"/>
      <c r="U146" s="106"/>
      <c r="V146" s="106"/>
      <c r="W146" s="106"/>
    </row>
    <row r="147" spans="1:23" s="16" customFormat="1" ht="15.75" customHeight="1" x14ac:dyDescent="0.3">
      <c r="A147" s="111">
        <v>43313</v>
      </c>
      <c r="B147" s="100"/>
      <c r="C147" s="100"/>
      <c r="D147" s="124"/>
      <c r="E147" s="124"/>
      <c r="F147" s="100"/>
      <c r="G147" s="100"/>
      <c r="H147" s="100"/>
      <c r="I147" s="100"/>
      <c r="J147" s="124"/>
      <c r="K147" s="124"/>
      <c r="L147" s="25"/>
      <c r="M147" s="25"/>
      <c r="N147" s="68"/>
      <c r="O147" s="106"/>
      <c r="P147" s="106"/>
      <c r="Q147" s="106"/>
      <c r="R147" s="106"/>
      <c r="S147" s="68"/>
      <c r="T147" s="106"/>
      <c r="U147" s="106"/>
      <c r="V147" s="106"/>
      <c r="W147" s="106"/>
    </row>
    <row r="148" spans="1:23" s="16" customFormat="1" x14ac:dyDescent="0.3">
      <c r="A148" s="111">
        <v>43344</v>
      </c>
      <c r="B148" s="100"/>
      <c r="C148" s="100"/>
      <c r="D148" s="124"/>
      <c r="E148" s="124"/>
      <c r="F148" s="100"/>
      <c r="G148" s="100"/>
      <c r="H148" s="100"/>
      <c r="I148" s="100"/>
      <c r="J148" s="124"/>
      <c r="K148" s="124"/>
      <c r="L148" s="25"/>
      <c r="M148" s="25"/>
      <c r="N148" s="68"/>
      <c r="O148" s="68"/>
      <c r="P148" s="68"/>
      <c r="Q148" s="68"/>
      <c r="R148" s="68"/>
      <c r="S148" s="68"/>
      <c r="T148" s="68"/>
      <c r="U148" s="68"/>
      <c r="V148" s="68"/>
      <c r="W148" s="68"/>
    </row>
    <row r="149" spans="1:23" s="16" customFormat="1" x14ac:dyDescent="0.3">
      <c r="A149" s="111">
        <v>43374</v>
      </c>
      <c r="B149" s="25"/>
      <c r="C149" s="25"/>
      <c r="D149" s="125"/>
      <c r="E149" s="125"/>
      <c r="F149" s="25"/>
      <c r="G149" s="25"/>
      <c r="H149" s="25"/>
      <c r="I149" s="25"/>
      <c r="J149" s="125"/>
      <c r="K149" s="125"/>
      <c r="L149" s="25"/>
      <c r="M149" s="25"/>
      <c r="N149" s="68"/>
      <c r="O149" s="68"/>
      <c r="P149" s="68"/>
      <c r="Q149" s="68"/>
      <c r="R149" s="68"/>
      <c r="S149" s="68"/>
      <c r="T149" s="68"/>
      <c r="U149" s="68"/>
      <c r="V149" s="68"/>
      <c r="W149" s="68"/>
    </row>
    <row r="150" spans="1:23" s="16" customFormat="1" ht="15.75" customHeight="1" x14ac:dyDescent="0.3">
      <c r="A150" s="111">
        <v>43405</v>
      </c>
      <c r="B150" s="25"/>
      <c r="C150" s="25"/>
      <c r="D150" s="125"/>
      <c r="E150" s="125"/>
      <c r="F150" s="25"/>
      <c r="G150" s="25"/>
      <c r="H150" s="25"/>
      <c r="I150" s="25"/>
      <c r="J150" s="125"/>
      <c r="K150" s="125"/>
      <c r="L150" s="25"/>
      <c r="M150" s="25"/>
      <c r="N150" s="68"/>
      <c r="O150" s="68"/>
      <c r="P150" s="68"/>
      <c r="Q150" s="68"/>
      <c r="R150" s="68"/>
      <c r="S150" s="68"/>
      <c r="T150" s="68"/>
      <c r="U150" s="68"/>
      <c r="V150" s="68"/>
      <c r="W150" s="68"/>
    </row>
    <row r="151" spans="1:23" s="16" customFormat="1" ht="15.75" customHeight="1" x14ac:dyDescent="0.3">
      <c r="A151" s="111">
        <v>43435</v>
      </c>
      <c r="B151" s="25"/>
      <c r="C151" s="25"/>
      <c r="D151" s="125"/>
      <c r="E151" s="125"/>
      <c r="F151" s="25"/>
      <c r="G151" s="25"/>
      <c r="H151" s="25"/>
      <c r="I151" s="25"/>
      <c r="J151" s="125"/>
      <c r="K151" s="125"/>
      <c r="L151" s="25"/>
      <c r="M151" s="25"/>
      <c r="N151" s="68"/>
      <c r="O151" s="68"/>
      <c r="P151" s="68"/>
      <c r="Q151" s="68"/>
      <c r="R151" s="68"/>
      <c r="S151" s="68"/>
      <c r="T151" s="68"/>
      <c r="U151" s="68"/>
      <c r="V151" s="68"/>
      <c r="W151" s="68"/>
    </row>
    <row r="152" spans="1:23" s="16" customFormat="1" ht="15.75" customHeight="1" x14ac:dyDescent="0.3">
      <c r="A152" s="111">
        <v>43466</v>
      </c>
      <c r="B152" s="25"/>
      <c r="C152" s="25"/>
      <c r="D152" s="125"/>
      <c r="E152" s="125"/>
      <c r="F152" s="25"/>
      <c r="G152" s="25"/>
      <c r="H152" s="25"/>
      <c r="I152" s="25"/>
      <c r="J152" s="125"/>
      <c r="K152" s="125"/>
      <c r="L152" s="25"/>
      <c r="M152" s="25"/>
      <c r="N152" s="68"/>
      <c r="O152" s="68"/>
      <c r="P152" s="68"/>
      <c r="Q152" s="68"/>
      <c r="R152" s="68"/>
      <c r="S152" s="68"/>
      <c r="T152" s="68"/>
      <c r="U152" s="68"/>
      <c r="V152" s="68"/>
      <c r="W152" s="68"/>
    </row>
    <row r="153" spans="1:23" s="16" customFormat="1" x14ac:dyDescent="0.3">
      <c r="A153" s="111">
        <v>43497</v>
      </c>
      <c r="B153" s="25"/>
      <c r="C153" s="25"/>
      <c r="D153" s="125"/>
      <c r="E153" s="125"/>
      <c r="F153" s="25"/>
      <c r="G153" s="25"/>
      <c r="H153" s="25"/>
      <c r="I153" s="25"/>
      <c r="J153" s="125"/>
      <c r="K153" s="125"/>
      <c r="L153" s="25"/>
      <c r="M153" s="25"/>
      <c r="N153" s="68"/>
      <c r="O153" s="68"/>
      <c r="P153" s="68"/>
      <c r="Q153" s="68"/>
      <c r="R153" s="68"/>
      <c r="S153" s="68"/>
      <c r="T153" s="68"/>
      <c r="U153" s="68"/>
      <c r="V153" s="68"/>
      <c r="W153" s="68"/>
    </row>
    <row r="154" spans="1:23" s="16" customFormat="1" x14ac:dyDescent="0.3">
      <c r="A154" s="111">
        <v>43525</v>
      </c>
      <c r="B154" s="25"/>
      <c r="C154" s="25"/>
      <c r="D154" s="125"/>
      <c r="E154" s="125"/>
      <c r="F154" s="25"/>
      <c r="G154" s="25"/>
      <c r="H154" s="25"/>
      <c r="I154" s="25"/>
      <c r="J154" s="125"/>
      <c r="K154" s="125"/>
      <c r="L154" s="25"/>
      <c r="M154" s="25"/>
      <c r="N154" s="68"/>
      <c r="O154" s="68"/>
      <c r="P154" s="68"/>
      <c r="Q154" s="68"/>
      <c r="R154" s="68"/>
      <c r="S154" s="68"/>
      <c r="T154" s="68"/>
      <c r="U154" s="68"/>
      <c r="V154" s="68"/>
      <c r="W154" s="68"/>
    </row>
    <row r="155" spans="1:23" s="16" customFormat="1" x14ac:dyDescent="0.3">
      <c r="A155" s="115" t="s">
        <v>3</v>
      </c>
      <c r="B155" s="110">
        <f t="shared" ref="B155:C155" si="14">SUM(B143:B154)</f>
        <v>0</v>
      </c>
      <c r="C155" s="110">
        <f t="shared" si="14"/>
        <v>0</v>
      </c>
      <c r="D155" s="124"/>
      <c r="E155" s="124"/>
      <c r="F155" s="110">
        <f t="shared" ref="F155:H155" si="15">SUM(F143:F154)</f>
        <v>0</v>
      </c>
      <c r="G155" s="110">
        <f t="shared" si="15"/>
        <v>0</v>
      </c>
      <c r="H155" s="110">
        <f t="shared" si="15"/>
        <v>0</v>
      </c>
      <c r="I155" s="110">
        <f>SUM(I143:I154)</f>
        <v>0</v>
      </c>
      <c r="J155" s="124"/>
      <c r="K155" s="124"/>
      <c r="L155" s="110">
        <f t="shared" ref="L155:M155" si="16">SUM(L143:L154)</f>
        <v>0</v>
      </c>
      <c r="M155" s="110">
        <f t="shared" si="16"/>
        <v>0</v>
      </c>
      <c r="N155" s="68"/>
      <c r="O155" s="68"/>
      <c r="P155" s="68"/>
      <c r="Q155" s="68"/>
      <c r="R155" s="68"/>
      <c r="S155" s="68"/>
      <c r="T155" s="68"/>
      <c r="U155" s="68"/>
      <c r="V155" s="68"/>
      <c r="W155" s="68"/>
    </row>
    <row r="156" spans="1:23" s="15" customFormat="1" x14ac:dyDescent="0.3">
      <c r="A156" s="20"/>
      <c r="B156" s="21"/>
      <c r="C156" s="20"/>
      <c r="D156" s="20"/>
      <c r="E156" s="20"/>
      <c r="F156" s="20"/>
      <c r="G156" s="20"/>
      <c r="H156" s="20"/>
      <c r="I156" s="20"/>
      <c r="J156" s="20"/>
      <c r="K156" s="20"/>
    </row>
    <row r="157" spans="1:23" s="15" customFormat="1" x14ac:dyDescent="0.3">
      <c r="A157" s="20"/>
      <c r="B157" s="21"/>
      <c r="C157" s="20"/>
      <c r="D157" s="20"/>
      <c r="E157" s="20"/>
      <c r="F157" s="20"/>
      <c r="G157" s="20"/>
      <c r="H157" s="20"/>
      <c r="I157" s="20"/>
      <c r="J157" s="20"/>
      <c r="K157" s="20"/>
    </row>
    <row r="158" spans="1:23" s="16" customFormat="1" ht="15.75" customHeight="1" x14ac:dyDescent="0.35">
      <c r="A158" s="291" t="s">
        <v>361</v>
      </c>
      <c r="B158" s="291"/>
      <c r="C158" s="291"/>
      <c r="D158" s="291"/>
      <c r="E158" s="291"/>
      <c r="F158" s="291"/>
      <c r="G158" s="291"/>
      <c r="H158" s="291"/>
      <c r="I158" s="291"/>
      <c r="J158" s="291"/>
      <c r="K158" s="291"/>
      <c r="L158" s="291"/>
      <c r="M158" s="291"/>
      <c r="N158" s="104"/>
      <c r="O158" s="104"/>
      <c r="P158" s="104"/>
      <c r="Q158" s="104"/>
      <c r="R158" s="104"/>
      <c r="S158" s="104"/>
      <c r="T158" s="104"/>
      <c r="U158" s="104"/>
    </row>
    <row r="159" spans="1:23" s="16" customFormat="1" ht="49.5" customHeight="1" x14ac:dyDescent="0.3">
      <c r="A159" s="281" t="s">
        <v>40</v>
      </c>
      <c r="B159" s="284" t="s">
        <v>357</v>
      </c>
      <c r="C159" s="284" t="s">
        <v>358</v>
      </c>
      <c r="D159" s="277" t="s">
        <v>353</v>
      </c>
      <c r="E159" s="278"/>
      <c r="F159" s="278"/>
      <c r="G159" s="279"/>
      <c r="H159" s="284" t="s">
        <v>359</v>
      </c>
      <c r="I159" s="284" t="s">
        <v>360</v>
      </c>
      <c r="J159" s="277" t="s">
        <v>354</v>
      </c>
      <c r="K159" s="278"/>
      <c r="L159" s="278"/>
      <c r="M159" s="279"/>
      <c r="N159" s="105"/>
      <c r="O159" s="105"/>
      <c r="P159" s="105"/>
      <c r="Q159" s="105"/>
      <c r="R159" s="105"/>
      <c r="S159" s="105"/>
      <c r="T159" s="105"/>
      <c r="U159" s="105"/>
    </row>
    <row r="160" spans="1:23" s="16" customFormat="1" ht="30" customHeight="1" x14ac:dyDescent="0.3">
      <c r="A160" s="282"/>
      <c r="B160" s="285"/>
      <c r="C160" s="285"/>
      <c r="D160" s="107" t="s">
        <v>11</v>
      </c>
      <c r="E160" s="107" t="s">
        <v>12</v>
      </c>
      <c r="F160" s="107" t="s">
        <v>10</v>
      </c>
      <c r="G160" s="107" t="s">
        <v>1</v>
      </c>
      <c r="H160" s="285"/>
      <c r="I160" s="285"/>
      <c r="J160" s="107" t="s">
        <v>11</v>
      </c>
      <c r="K160" s="107" t="s">
        <v>12</v>
      </c>
      <c r="L160" s="107" t="s">
        <v>10</v>
      </c>
      <c r="M160" s="107" t="s">
        <v>1</v>
      </c>
      <c r="N160" s="96"/>
      <c r="O160" s="96"/>
      <c r="P160" s="96"/>
      <c r="Q160" s="96"/>
      <c r="R160" s="96"/>
      <c r="S160" s="96"/>
      <c r="T160" s="96"/>
      <c r="U160" s="96"/>
    </row>
    <row r="161" spans="1:21" s="16" customFormat="1" x14ac:dyDescent="0.3">
      <c r="A161" s="111">
        <v>43191</v>
      </c>
      <c r="B161" s="25"/>
      <c r="C161" s="25"/>
      <c r="D161" s="124"/>
      <c r="E161" s="124"/>
      <c r="F161" s="100"/>
      <c r="G161" s="100"/>
      <c r="H161" s="100"/>
      <c r="I161" s="25"/>
      <c r="J161" s="124"/>
      <c r="K161" s="124"/>
      <c r="L161" s="25"/>
      <c r="M161" s="25"/>
      <c r="N161" s="106"/>
      <c r="O161" s="106"/>
      <c r="P161" s="106"/>
      <c r="Q161" s="68"/>
      <c r="R161" s="106"/>
      <c r="S161" s="106"/>
      <c r="T161" s="106"/>
      <c r="U161" s="106"/>
    </row>
    <row r="162" spans="1:21" s="16" customFormat="1" x14ac:dyDescent="0.3">
      <c r="A162" s="111">
        <v>43221</v>
      </c>
      <c r="B162" s="25"/>
      <c r="C162" s="25"/>
      <c r="D162" s="124"/>
      <c r="E162" s="124"/>
      <c r="F162" s="100"/>
      <c r="G162" s="100"/>
      <c r="H162" s="100"/>
      <c r="I162" s="25"/>
      <c r="J162" s="124"/>
      <c r="K162" s="124"/>
      <c r="L162" s="25"/>
      <c r="M162" s="25"/>
      <c r="N162" s="106"/>
      <c r="O162" s="106"/>
      <c r="P162" s="106"/>
      <c r="Q162" s="68"/>
      <c r="R162" s="106"/>
      <c r="S162" s="106"/>
      <c r="T162" s="106"/>
      <c r="U162" s="106"/>
    </row>
    <row r="163" spans="1:21" s="16" customFormat="1" x14ac:dyDescent="0.3">
      <c r="A163" s="111">
        <v>43252</v>
      </c>
      <c r="B163" s="25"/>
      <c r="C163" s="25"/>
      <c r="D163" s="124"/>
      <c r="E163" s="124"/>
      <c r="F163" s="100"/>
      <c r="G163" s="100"/>
      <c r="H163" s="100"/>
      <c r="I163" s="25"/>
      <c r="J163" s="124"/>
      <c r="K163" s="124"/>
      <c r="L163" s="25"/>
      <c r="M163" s="25"/>
      <c r="N163" s="106"/>
      <c r="O163" s="106"/>
      <c r="P163" s="106"/>
      <c r="Q163" s="68"/>
      <c r="R163" s="106"/>
      <c r="S163" s="106"/>
      <c r="T163" s="106"/>
      <c r="U163" s="106"/>
    </row>
    <row r="164" spans="1:21" s="16" customFormat="1" x14ac:dyDescent="0.3">
      <c r="A164" s="111">
        <v>43282</v>
      </c>
      <c r="B164" s="25"/>
      <c r="C164" s="25"/>
      <c r="D164" s="124"/>
      <c r="E164" s="124"/>
      <c r="F164" s="100"/>
      <c r="G164" s="100"/>
      <c r="H164" s="100"/>
      <c r="I164" s="25"/>
      <c r="J164" s="124"/>
      <c r="K164" s="124"/>
      <c r="L164" s="25"/>
      <c r="M164" s="25"/>
      <c r="N164" s="106"/>
      <c r="O164" s="106"/>
      <c r="P164" s="106"/>
      <c r="Q164" s="68"/>
      <c r="R164" s="106"/>
      <c r="S164" s="106"/>
      <c r="T164" s="106"/>
      <c r="U164" s="106"/>
    </row>
    <row r="165" spans="1:21" s="16" customFormat="1" x14ac:dyDescent="0.3">
      <c r="A165" s="111">
        <v>43313</v>
      </c>
      <c r="B165" s="100"/>
      <c r="C165" s="100"/>
      <c r="D165" s="124"/>
      <c r="E165" s="124"/>
      <c r="F165" s="100"/>
      <c r="G165" s="100"/>
      <c r="H165" s="100"/>
      <c r="I165" s="100"/>
      <c r="J165" s="124"/>
      <c r="K165" s="124"/>
      <c r="L165" s="25"/>
      <c r="M165" s="25"/>
      <c r="N165" s="106"/>
      <c r="O165" s="106"/>
      <c r="P165" s="106"/>
      <c r="Q165" s="68"/>
      <c r="R165" s="106"/>
      <c r="S165" s="106"/>
      <c r="T165" s="106"/>
      <c r="U165" s="106"/>
    </row>
    <row r="166" spans="1:21" s="16" customFormat="1" x14ac:dyDescent="0.3">
      <c r="A166" s="111">
        <v>43344</v>
      </c>
      <c r="B166" s="100"/>
      <c r="C166" s="100"/>
      <c r="D166" s="124"/>
      <c r="E166" s="124"/>
      <c r="F166" s="100"/>
      <c r="G166" s="100"/>
      <c r="H166" s="100"/>
      <c r="I166" s="100"/>
      <c r="J166" s="124"/>
      <c r="K166" s="124"/>
      <c r="L166" s="25"/>
      <c r="M166" s="25"/>
      <c r="N166" s="68"/>
      <c r="O166" s="68"/>
      <c r="P166" s="68"/>
      <c r="Q166" s="68"/>
      <c r="R166" s="68"/>
      <c r="S166" s="68"/>
      <c r="T166" s="68"/>
      <c r="U166" s="68"/>
    </row>
    <row r="167" spans="1:21" s="16" customFormat="1" x14ac:dyDescent="0.3">
      <c r="A167" s="111">
        <v>43374</v>
      </c>
      <c r="B167" s="25"/>
      <c r="C167" s="25"/>
      <c r="D167" s="125"/>
      <c r="E167" s="125"/>
      <c r="F167" s="25"/>
      <c r="G167" s="25"/>
      <c r="H167" s="25"/>
      <c r="I167" s="25"/>
      <c r="J167" s="125"/>
      <c r="K167" s="125"/>
      <c r="L167" s="25"/>
      <c r="M167" s="25"/>
      <c r="N167" s="68"/>
      <c r="O167" s="68"/>
      <c r="P167" s="68"/>
      <c r="Q167" s="68"/>
      <c r="R167" s="68"/>
      <c r="S167" s="68"/>
      <c r="T167" s="68"/>
      <c r="U167" s="68"/>
    </row>
    <row r="168" spans="1:21" s="16" customFormat="1" x14ac:dyDescent="0.3">
      <c r="A168" s="111">
        <v>43405</v>
      </c>
      <c r="B168" s="25"/>
      <c r="C168" s="25"/>
      <c r="D168" s="125"/>
      <c r="E168" s="125"/>
      <c r="F168" s="25"/>
      <c r="G168" s="25"/>
      <c r="H168" s="25"/>
      <c r="I168" s="25"/>
      <c r="J168" s="125"/>
      <c r="K168" s="125"/>
      <c r="L168" s="25"/>
      <c r="M168" s="25"/>
      <c r="N168" s="68"/>
      <c r="O168" s="68"/>
      <c r="P168" s="68"/>
      <c r="Q168" s="68"/>
      <c r="R168" s="68"/>
      <c r="S168" s="68"/>
      <c r="T168" s="68"/>
      <c r="U168" s="68"/>
    </row>
    <row r="169" spans="1:21" s="16" customFormat="1" x14ac:dyDescent="0.3">
      <c r="A169" s="111">
        <v>43435</v>
      </c>
      <c r="B169" s="25"/>
      <c r="C169" s="25"/>
      <c r="D169" s="125"/>
      <c r="E169" s="125"/>
      <c r="F169" s="25"/>
      <c r="G169" s="25"/>
      <c r="H169" s="25"/>
      <c r="I169" s="25"/>
      <c r="J169" s="125"/>
      <c r="K169" s="125"/>
      <c r="L169" s="25"/>
      <c r="M169" s="25"/>
      <c r="N169" s="68"/>
      <c r="O169" s="68"/>
      <c r="P169" s="68"/>
      <c r="Q169" s="68"/>
      <c r="R169" s="68"/>
      <c r="S169" s="68"/>
      <c r="T169" s="68"/>
      <c r="U169" s="68"/>
    </row>
    <row r="170" spans="1:21" s="16" customFormat="1" x14ac:dyDescent="0.3">
      <c r="A170" s="111">
        <v>43466</v>
      </c>
      <c r="B170" s="25"/>
      <c r="C170" s="25"/>
      <c r="D170" s="125"/>
      <c r="E170" s="125"/>
      <c r="F170" s="25"/>
      <c r="G170" s="25"/>
      <c r="H170" s="25"/>
      <c r="I170" s="25"/>
      <c r="J170" s="125"/>
      <c r="K170" s="125"/>
      <c r="L170" s="25"/>
      <c r="M170" s="25"/>
      <c r="N170" s="68"/>
      <c r="O170" s="68"/>
      <c r="P170" s="68"/>
      <c r="Q170" s="68"/>
      <c r="R170" s="68"/>
      <c r="S170" s="68"/>
      <c r="T170" s="68"/>
      <c r="U170" s="68"/>
    </row>
    <row r="171" spans="1:21" s="16" customFormat="1" x14ac:dyDescent="0.3">
      <c r="A171" s="111">
        <v>43497</v>
      </c>
      <c r="B171" s="25"/>
      <c r="C171" s="25"/>
      <c r="D171" s="125"/>
      <c r="E171" s="125"/>
      <c r="F171" s="25"/>
      <c r="G171" s="25"/>
      <c r="H171" s="25"/>
      <c r="I171" s="25"/>
      <c r="J171" s="125"/>
      <c r="K171" s="125"/>
      <c r="L171" s="25"/>
      <c r="M171" s="25"/>
      <c r="N171" s="68"/>
      <c r="O171" s="68"/>
      <c r="P171" s="68"/>
      <c r="Q171" s="68"/>
      <c r="R171" s="68"/>
      <c r="S171" s="68"/>
      <c r="T171" s="68"/>
      <c r="U171" s="68"/>
    </row>
    <row r="172" spans="1:21" s="16" customFormat="1" x14ac:dyDescent="0.3">
      <c r="A172" s="111">
        <v>43525</v>
      </c>
      <c r="B172" s="25"/>
      <c r="C172" s="25"/>
      <c r="D172" s="125"/>
      <c r="E172" s="125"/>
      <c r="F172" s="25"/>
      <c r="G172" s="25"/>
      <c r="H172" s="25"/>
      <c r="I172" s="25"/>
      <c r="J172" s="125"/>
      <c r="K172" s="125"/>
      <c r="L172" s="25"/>
      <c r="M172" s="25"/>
      <c r="N172" s="68"/>
      <c r="O172" s="68"/>
      <c r="P172" s="68"/>
      <c r="Q172" s="68"/>
      <c r="R172" s="68"/>
      <c r="S172" s="68"/>
      <c r="T172" s="68"/>
      <c r="U172" s="68"/>
    </row>
    <row r="173" spans="1:21" s="16" customFormat="1" x14ac:dyDescent="0.3">
      <c r="A173" s="115" t="s">
        <v>3</v>
      </c>
      <c r="B173" s="110">
        <f t="shared" ref="B173:C173" si="17">SUM(B161:B172)</f>
        <v>0</v>
      </c>
      <c r="C173" s="110">
        <f t="shared" si="17"/>
        <v>0</v>
      </c>
      <c r="D173" s="124"/>
      <c r="E173" s="124"/>
      <c r="F173" s="110">
        <f t="shared" ref="F173:H173" si="18">SUM(F161:F172)</f>
        <v>0</v>
      </c>
      <c r="G173" s="110">
        <f t="shared" si="18"/>
        <v>0</v>
      </c>
      <c r="H173" s="110">
        <f t="shared" si="18"/>
        <v>0</v>
      </c>
      <c r="I173" s="110">
        <f>SUM(I161:I172)</f>
        <v>0</v>
      </c>
      <c r="J173" s="124"/>
      <c r="K173" s="124"/>
      <c r="L173" s="110">
        <f t="shared" ref="L173:M173" si="19">SUM(L161:L172)</f>
        <v>0</v>
      </c>
      <c r="M173" s="110">
        <f t="shared" si="19"/>
        <v>0</v>
      </c>
      <c r="N173" s="68"/>
      <c r="O173" s="68"/>
      <c r="P173" s="68"/>
      <c r="Q173" s="68"/>
      <c r="R173" s="68"/>
      <c r="S173" s="68"/>
      <c r="T173" s="68"/>
      <c r="U173" s="68"/>
    </row>
    <row r="174" spans="1:21" s="15" customFormat="1" x14ac:dyDescent="0.3">
      <c r="A174" s="22"/>
      <c r="B174" s="22"/>
      <c r="C174" s="22"/>
      <c r="D174" s="22"/>
      <c r="E174" s="22"/>
      <c r="F174" s="22"/>
      <c r="G174" s="22"/>
      <c r="H174" s="22"/>
      <c r="I174" s="22"/>
      <c r="J174" s="20"/>
      <c r="K174" s="20"/>
    </row>
    <row r="175" spans="1:21" s="15" customFormat="1" x14ac:dyDescent="0.3">
      <c r="A175" s="20"/>
      <c r="B175" s="21"/>
      <c r="C175" s="20"/>
      <c r="D175" s="20"/>
      <c r="E175" s="20"/>
      <c r="F175" s="20"/>
      <c r="G175" s="20"/>
      <c r="H175" s="20"/>
      <c r="I175" s="20"/>
      <c r="J175" s="20"/>
      <c r="K175" s="20"/>
    </row>
    <row r="176" spans="1:21" s="16" customFormat="1" ht="15.75" customHeight="1" x14ac:dyDescent="0.35">
      <c r="A176" s="291" t="s">
        <v>362</v>
      </c>
      <c r="B176" s="291"/>
      <c r="C176" s="291"/>
      <c r="D176" s="291"/>
      <c r="E176" s="291"/>
      <c r="F176" s="291"/>
      <c r="G176" s="291"/>
      <c r="H176" s="291"/>
      <c r="I176" s="291"/>
      <c r="J176" s="291"/>
      <c r="K176" s="291"/>
      <c r="L176" s="291"/>
      <c r="M176" s="291"/>
      <c r="N176" s="104"/>
      <c r="O176" s="104"/>
      <c r="P176" s="104"/>
      <c r="Q176" s="104"/>
      <c r="R176" s="104"/>
      <c r="S176" s="104"/>
      <c r="T176" s="104"/>
      <c r="U176" s="104"/>
    </row>
    <row r="177" spans="1:21" s="16" customFormat="1" ht="65.25" customHeight="1" x14ac:dyDescent="0.3">
      <c r="A177" s="281" t="s">
        <v>40</v>
      </c>
      <c r="B177" s="284" t="s">
        <v>357</v>
      </c>
      <c r="C177" s="284" t="s">
        <v>358</v>
      </c>
      <c r="D177" s="277" t="s">
        <v>353</v>
      </c>
      <c r="E177" s="278"/>
      <c r="F177" s="278"/>
      <c r="G177" s="279"/>
      <c r="H177" s="284" t="s">
        <v>359</v>
      </c>
      <c r="I177" s="284" t="s">
        <v>360</v>
      </c>
      <c r="J177" s="277" t="s">
        <v>354</v>
      </c>
      <c r="K177" s="278"/>
      <c r="L177" s="278"/>
      <c r="M177" s="279"/>
      <c r="N177" s="105"/>
      <c r="O177" s="105"/>
      <c r="P177" s="105"/>
      <c r="Q177" s="105"/>
      <c r="R177" s="105"/>
      <c r="S177" s="105"/>
      <c r="T177" s="105"/>
      <c r="U177" s="105"/>
    </row>
    <row r="178" spans="1:21" s="16" customFormat="1" ht="22.5" customHeight="1" x14ac:dyDescent="0.3">
      <c r="A178" s="282"/>
      <c r="B178" s="285"/>
      <c r="C178" s="285"/>
      <c r="D178" s="107" t="s">
        <v>11</v>
      </c>
      <c r="E178" s="107" t="s">
        <v>12</v>
      </c>
      <c r="F178" s="107" t="s">
        <v>10</v>
      </c>
      <c r="G178" s="107" t="s">
        <v>1</v>
      </c>
      <c r="H178" s="285"/>
      <c r="I178" s="285"/>
      <c r="J178" s="107" t="s">
        <v>11</v>
      </c>
      <c r="K178" s="107" t="s">
        <v>12</v>
      </c>
      <c r="L178" s="107" t="s">
        <v>10</v>
      </c>
      <c r="M178" s="107" t="s">
        <v>1</v>
      </c>
      <c r="N178" s="96"/>
      <c r="O178" s="96"/>
      <c r="P178" s="96"/>
      <c r="Q178" s="96"/>
      <c r="R178" s="96"/>
      <c r="S178" s="96"/>
      <c r="T178" s="96"/>
      <c r="U178" s="96"/>
    </row>
    <row r="179" spans="1:21" s="16" customFormat="1" x14ac:dyDescent="0.3">
      <c r="A179" s="111">
        <v>43191</v>
      </c>
      <c r="B179" s="25"/>
      <c r="C179" s="25"/>
      <c r="D179" s="124"/>
      <c r="E179" s="124"/>
      <c r="F179" s="100"/>
      <c r="G179" s="100"/>
      <c r="H179" s="100"/>
      <c r="I179" s="25"/>
      <c r="J179" s="124"/>
      <c r="K179" s="124"/>
      <c r="L179" s="25"/>
      <c r="M179" s="25"/>
      <c r="N179" s="106"/>
      <c r="O179" s="106"/>
      <c r="P179" s="106"/>
      <c r="Q179" s="68"/>
      <c r="R179" s="106"/>
      <c r="S179" s="106"/>
      <c r="T179" s="106"/>
      <c r="U179" s="106"/>
    </row>
    <row r="180" spans="1:21" s="16" customFormat="1" x14ac:dyDescent="0.3">
      <c r="A180" s="111">
        <v>43221</v>
      </c>
      <c r="B180" s="25"/>
      <c r="C180" s="25"/>
      <c r="D180" s="124"/>
      <c r="E180" s="124"/>
      <c r="F180" s="100"/>
      <c r="G180" s="100"/>
      <c r="H180" s="100"/>
      <c r="I180" s="25"/>
      <c r="J180" s="124"/>
      <c r="K180" s="124"/>
      <c r="L180" s="25"/>
      <c r="M180" s="25"/>
      <c r="N180" s="106"/>
      <c r="O180" s="106"/>
      <c r="P180" s="106"/>
      <c r="Q180" s="68"/>
      <c r="R180" s="106"/>
      <c r="S180" s="106"/>
      <c r="T180" s="106"/>
      <c r="U180" s="106"/>
    </row>
    <row r="181" spans="1:21" s="16" customFormat="1" x14ac:dyDescent="0.3">
      <c r="A181" s="111">
        <v>43252</v>
      </c>
      <c r="B181" s="25"/>
      <c r="C181" s="25"/>
      <c r="D181" s="124"/>
      <c r="E181" s="124"/>
      <c r="F181" s="100"/>
      <c r="G181" s="100"/>
      <c r="H181" s="100"/>
      <c r="I181" s="25"/>
      <c r="J181" s="124"/>
      <c r="K181" s="124"/>
      <c r="L181" s="25"/>
      <c r="M181" s="25"/>
      <c r="N181" s="106"/>
      <c r="O181" s="106"/>
      <c r="P181" s="106"/>
      <c r="Q181" s="68"/>
      <c r="R181" s="106"/>
      <c r="S181" s="106"/>
      <c r="T181" s="106"/>
      <c r="U181" s="106"/>
    </row>
    <row r="182" spans="1:21" s="16" customFormat="1" x14ac:dyDescent="0.3">
      <c r="A182" s="111">
        <v>43282</v>
      </c>
      <c r="B182" s="25"/>
      <c r="C182" s="25"/>
      <c r="D182" s="124"/>
      <c r="E182" s="124"/>
      <c r="F182" s="100"/>
      <c r="G182" s="100"/>
      <c r="H182" s="100"/>
      <c r="I182" s="25"/>
      <c r="J182" s="124"/>
      <c r="K182" s="124"/>
      <c r="L182" s="25"/>
      <c r="M182" s="25"/>
      <c r="N182" s="106"/>
      <c r="O182" s="106"/>
      <c r="P182" s="106"/>
      <c r="Q182" s="68"/>
      <c r="R182" s="106"/>
      <c r="S182" s="106"/>
      <c r="T182" s="106"/>
      <c r="U182" s="106"/>
    </row>
    <row r="183" spans="1:21" s="16" customFormat="1" x14ac:dyDescent="0.3">
      <c r="A183" s="111">
        <v>43313</v>
      </c>
      <c r="B183" s="100"/>
      <c r="C183" s="100"/>
      <c r="D183" s="124"/>
      <c r="E183" s="124"/>
      <c r="F183" s="100"/>
      <c r="G183" s="100"/>
      <c r="H183" s="100"/>
      <c r="I183" s="100"/>
      <c r="J183" s="124"/>
      <c r="K183" s="124"/>
      <c r="L183" s="25"/>
      <c r="M183" s="25"/>
      <c r="N183" s="106"/>
      <c r="O183" s="106"/>
      <c r="P183" s="106"/>
      <c r="Q183" s="68"/>
      <c r="R183" s="106"/>
      <c r="S183" s="106"/>
      <c r="T183" s="106"/>
      <c r="U183" s="106"/>
    </row>
    <row r="184" spans="1:21" s="16" customFormat="1" x14ac:dyDescent="0.3">
      <c r="A184" s="111">
        <v>43344</v>
      </c>
      <c r="B184" s="100"/>
      <c r="C184" s="100"/>
      <c r="D184" s="124"/>
      <c r="E184" s="124"/>
      <c r="F184" s="100"/>
      <c r="G184" s="100"/>
      <c r="H184" s="100"/>
      <c r="I184" s="100"/>
      <c r="J184" s="124"/>
      <c r="K184" s="124"/>
      <c r="L184" s="25"/>
      <c r="M184" s="25"/>
      <c r="N184" s="68"/>
      <c r="O184" s="68"/>
      <c r="P184" s="68"/>
      <c r="Q184" s="68"/>
      <c r="R184" s="68"/>
      <c r="S184" s="68"/>
      <c r="T184" s="68"/>
      <c r="U184" s="68"/>
    </row>
    <row r="185" spans="1:21" s="16" customFormat="1" x14ac:dyDescent="0.3">
      <c r="A185" s="111">
        <v>43374</v>
      </c>
      <c r="B185" s="25"/>
      <c r="C185" s="25"/>
      <c r="D185" s="125"/>
      <c r="E185" s="125"/>
      <c r="F185" s="25"/>
      <c r="G185" s="25"/>
      <c r="H185" s="25"/>
      <c r="I185" s="25"/>
      <c r="J185" s="125"/>
      <c r="K185" s="125"/>
      <c r="L185" s="25"/>
      <c r="M185" s="25"/>
      <c r="N185" s="68"/>
      <c r="O185" s="68"/>
      <c r="P185" s="68"/>
      <c r="Q185" s="68"/>
      <c r="R185" s="68"/>
      <c r="S185" s="68"/>
      <c r="T185" s="68"/>
      <c r="U185" s="68"/>
    </row>
    <row r="186" spans="1:21" s="16" customFormat="1" x14ac:dyDescent="0.3">
      <c r="A186" s="111">
        <v>43405</v>
      </c>
      <c r="B186" s="25"/>
      <c r="C186" s="25"/>
      <c r="D186" s="125"/>
      <c r="E186" s="125"/>
      <c r="F186" s="25"/>
      <c r="G186" s="25"/>
      <c r="H186" s="25"/>
      <c r="I186" s="25"/>
      <c r="J186" s="125"/>
      <c r="K186" s="125"/>
      <c r="L186" s="25"/>
      <c r="M186" s="25"/>
      <c r="N186" s="68"/>
      <c r="O186" s="68"/>
      <c r="P186" s="68"/>
      <c r="Q186" s="68"/>
      <c r="R186" s="68"/>
      <c r="S186" s="68"/>
      <c r="T186" s="68"/>
      <c r="U186" s="68"/>
    </row>
    <row r="187" spans="1:21" s="16" customFormat="1" x14ac:dyDescent="0.3">
      <c r="A187" s="111">
        <v>43435</v>
      </c>
      <c r="B187" s="25"/>
      <c r="C187" s="25"/>
      <c r="D187" s="125"/>
      <c r="E187" s="125"/>
      <c r="F187" s="25"/>
      <c r="G187" s="25"/>
      <c r="H187" s="25"/>
      <c r="I187" s="25"/>
      <c r="J187" s="125"/>
      <c r="K187" s="125"/>
      <c r="L187" s="25"/>
      <c r="M187" s="25"/>
      <c r="N187" s="68"/>
      <c r="O187" s="68"/>
      <c r="P187" s="68"/>
      <c r="Q187" s="68"/>
      <c r="R187" s="68"/>
      <c r="S187" s="68"/>
      <c r="T187" s="68"/>
      <c r="U187" s="68"/>
    </row>
    <row r="188" spans="1:21" s="16" customFormat="1" x14ac:dyDescent="0.3">
      <c r="A188" s="111">
        <v>43466</v>
      </c>
      <c r="B188" s="25"/>
      <c r="C188" s="25"/>
      <c r="D188" s="125"/>
      <c r="E188" s="125"/>
      <c r="F188" s="25"/>
      <c r="G188" s="25"/>
      <c r="H188" s="25"/>
      <c r="I188" s="25"/>
      <c r="J188" s="125"/>
      <c r="K188" s="125"/>
      <c r="L188" s="25"/>
      <c r="M188" s="25"/>
      <c r="N188" s="68"/>
      <c r="O188" s="68"/>
      <c r="P188" s="68"/>
      <c r="Q188" s="68"/>
      <c r="R188" s="68"/>
      <c r="S188" s="68"/>
      <c r="T188" s="68"/>
      <c r="U188" s="68"/>
    </row>
    <row r="189" spans="1:21" s="16" customFormat="1" x14ac:dyDescent="0.3">
      <c r="A189" s="111">
        <v>43497</v>
      </c>
      <c r="B189" s="25"/>
      <c r="C189" s="25"/>
      <c r="D189" s="125"/>
      <c r="E189" s="125"/>
      <c r="F189" s="25"/>
      <c r="G189" s="25"/>
      <c r="H189" s="25"/>
      <c r="I189" s="25"/>
      <c r="J189" s="125"/>
      <c r="K189" s="125"/>
      <c r="L189" s="25"/>
      <c r="M189" s="25"/>
      <c r="N189" s="68"/>
      <c r="O189" s="68"/>
      <c r="P189" s="68"/>
      <c r="Q189" s="68"/>
      <c r="R189" s="68"/>
      <c r="S189" s="68"/>
      <c r="T189" s="68"/>
      <c r="U189" s="68"/>
    </row>
    <row r="190" spans="1:21" s="16" customFormat="1" x14ac:dyDescent="0.3">
      <c r="A190" s="111">
        <v>43525</v>
      </c>
      <c r="B190" s="25"/>
      <c r="C190" s="25"/>
      <c r="D190" s="125"/>
      <c r="E190" s="125"/>
      <c r="F190" s="25"/>
      <c r="G190" s="25"/>
      <c r="H190" s="25"/>
      <c r="I190" s="25"/>
      <c r="J190" s="125"/>
      <c r="K190" s="125"/>
      <c r="L190" s="25"/>
      <c r="M190" s="25"/>
      <c r="N190" s="68"/>
      <c r="O190" s="68"/>
      <c r="P190" s="68"/>
      <c r="Q190" s="68"/>
      <c r="R190" s="68"/>
      <c r="S190" s="68"/>
      <c r="T190" s="68"/>
      <c r="U190" s="68"/>
    </row>
    <row r="191" spans="1:21" s="16" customFormat="1" x14ac:dyDescent="0.3">
      <c r="A191" s="115" t="s">
        <v>3</v>
      </c>
      <c r="B191" s="110">
        <f t="shared" ref="B191:C191" si="20">SUM(B179:B190)</f>
        <v>0</v>
      </c>
      <c r="C191" s="110">
        <f t="shared" si="20"/>
        <v>0</v>
      </c>
      <c r="D191" s="124"/>
      <c r="E191" s="124"/>
      <c r="F191" s="110">
        <f t="shared" ref="F191:H191" si="21">SUM(F179:F190)</f>
        <v>0</v>
      </c>
      <c r="G191" s="110">
        <f t="shared" si="21"/>
        <v>0</v>
      </c>
      <c r="H191" s="110">
        <f t="shared" si="21"/>
        <v>0</v>
      </c>
      <c r="I191" s="110">
        <f>SUM(I179:I190)</f>
        <v>0</v>
      </c>
      <c r="J191" s="124"/>
      <c r="K191" s="124"/>
      <c r="L191" s="110">
        <f t="shared" ref="L191:M191" si="22">SUM(L179:L190)</f>
        <v>0</v>
      </c>
      <c r="M191" s="110">
        <f t="shared" si="22"/>
        <v>0</v>
      </c>
      <c r="N191" s="68"/>
      <c r="O191" s="68"/>
      <c r="P191" s="68"/>
      <c r="Q191" s="68"/>
      <c r="R191" s="68"/>
      <c r="S191" s="68"/>
      <c r="T191" s="68"/>
      <c r="U191" s="68"/>
    </row>
    <row r="192" spans="1:21" s="15" customFormat="1" x14ac:dyDescent="0.3">
      <c r="A192" s="20"/>
      <c r="B192" s="21"/>
      <c r="C192" s="20"/>
      <c r="D192" s="20"/>
      <c r="E192" s="20"/>
      <c r="F192" s="20"/>
      <c r="G192" s="20"/>
      <c r="H192" s="20"/>
      <c r="I192" s="20"/>
      <c r="J192" s="20"/>
      <c r="K192" s="20"/>
    </row>
    <row r="193" spans="1:27" s="15" customFormat="1" x14ac:dyDescent="0.3">
      <c r="A193" s="20"/>
      <c r="B193" s="21"/>
      <c r="C193" s="20"/>
      <c r="D193" s="20"/>
      <c r="E193" s="20"/>
      <c r="F193" s="20"/>
      <c r="G193" s="20"/>
      <c r="H193" s="20"/>
      <c r="I193" s="20"/>
      <c r="J193" s="20"/>
      <c r="K193" s="20"/>
    </row>
    <row r="194" spans="1:27" s="15" customFormat="1" ht="20.399999999999999" x14ac:dyDescent="0.35">
      <c r="A194" s="286" t="s">
        <v>366</v>
      </c>
      <c r="B194" s="287"/>
      <c r="C194" s="287"/>
      <c r="D194" s="287"/>
      <c r="E194" s="287"/>
      <c r="F194" s="287"/>
      <c r="G194" s="287"/>
      <c r="H194" s="287"/>
      <c r="I194" s="287"/>
      <c r="J194" s="287"/>
      <c r="K194" s="287"/>
      <c r="L194" s="287"/>
      <c r="M194" s="287"/>
      <c r="N194" s="287"/>
      <c r="O194" s="287"/>
      <c r="R194" s="64"/>
      <c r="S194" s="64"/>
      <c r="T194" s="64"/>
      <c r="U194" s="64"/>
      <c r="V194" s="64"/>
      <c r="W194" s="64"/>
      <c r="X194" s="64"/>
      <c r="Y194" s="64"/>
      <c r="Z194" s="64"/>
      <c r="AA194" s="64"/>
    </row>
    <row r="195" spans="1:27" ht="50.25" customHeight="1" x14ac:dyDescent="0.3">
      <c r="A195" s="281" t="s">
        <v>40</v>
      </c>
      <c r="B195" s="284" t="s">
        <v>363</v>
      </c>
      <c r="C195" s="284" t="s">
        <v>392</v>
      </c>
      <c r="D195" s="284" t="s">
        <v>393</v>
      </c>
      <c r="E195" s="277" t="s">
        <v>353</v>
      </c>
      <c r="F195" s="278"/>
      <c r="G195" s="278"/>
      <c r="H195" s="279"/>
      <c r="I195" s="284" t="s">
        <v>365</v>
      </c>
      <c r="J195" s="284" t="s">
        <v>364</v>
      </c>
      <c r="K195" s="284" t="s">
        <v>394</v>
      </c>
      <c r="L195" s="277" t="s">
        <v>354</v>
      </c>
      <c r="M195" s="278"/>
      <c r="N195" s="278"/>
      <c r="O195" s="279"/>
    </row>
    <row r="196" spans="1:27" s="15" customFormat="1" ht="35.25" customHeight="1" x14ac:dyDescent="0.3">
      <c r="A196" s="282"/>
      <c r="B196" s="285"/>
      <c r="C196" s="285"/>
      <c r="D196" s="285"/>
      <c r="E196" s="107" t="s">
        <v>11</v>
      </c>
      <c r="F196" s="107" t="s">
        <v>12</v>
      </c>
      <c r="G196" s="107" t="s">
        <v>10</v>
      </c>
      <c r="H196" s="107" t="s">
        <v>1</v>
      </c>
      <c r="I196" s="285"/>
      <c r="J196" s="285"/>
      <c r="K196" s="285"/>
      <c r="L196" s="107" t="s">
        <v>11</v>
      </c>
      <c r="M196" s="107" t="s">
        <v>12</v>
      </c>
      <c r="N196" s="107" t="s">
        <v>10</v>
      </c>
      <c r="O196" s="107" t="s">
        <v>1</v>
      </c>
    </row>
    <row r="197" spans="1:27" s="15" customFormat="1" x14ac:dyDescent="0.3">
      <c r="A197" s="111">
        <v>43191</v>
      </c>
      <c r="B197" s="25"/>
      <c r="C197" s="25"/>
      <c r="D197" s="110">
        <f>B197+C197</f>
        <v>0</v>
      </c>
      <c r="E197" s="100"/>
      <c r="F197" s="100"/>
      <c r="G197" s="100"/>
      <c r="H197" s="100"/>
      <c r="I197" s="100"/>
      <c r="J197" s="25"/>
      <c r="K197" s="110">
        <f>I197+J197</f>
        <v>0</v>
      </c>
      <c r="L197" s="100"/>
      <c r="M197" s="100"/>
      <c r="N197" s="25"/>
      <c r="O197" s="25"/>
    </row>
    <row r="198" spans="1:27" s="15" customFormat="1" x14ac:dyDescent="0.3">
      <c r="A198" s="111">
        <v>43221</v>
      </c>
      <c r="B198" s="25"/>
      <c r="C198" s="25"/>
      <c r="D198" s="110">
        <f t="shared" ref="D198:D200" si="23">B198+C198</f>
        <v>0</v>
      </c>
      <c r="E198" s="100"/>
      <c r="F198" s="100"/>
      <c r="G198" s="100"/>
      <c r="H198" s="100"/>
      <c r="I198" s="100"/>
      <c r="J198" s="25"/>
      <c r="K198" s="110">
        <f t="shared" ref="K198:K200" si="24">I198+J198</f>
        <v>0</v>
      </c>
      <c r="L198" s="100"/>
      <c r="M198" s="100"/>
      <c r="N198" s="25"/>
      <c r="O198" s="25"/>
    </row>
    <row r="199" spans="1:27" s="15" customFormat="1" x14ac:dyDescent="0.3">
      <c r="A199" s="111">
        <v>43252</v>
      </c>
      <c r="B199" s="25"/>
      <c r="C199" s="25"/>
      <c r="D199" s="110">
        <f t="shared" si="23"/>
        <v>0</v>
      </c>
      <c r="E199" s="100"/>
      <c r="F199" s="100"/>
      <c r="G199" s="100"/>
      <c r="H199" s="100"/>
      <c r="I199" s="100"/>
      <c r="J199" s="25"/>
      <c r="K199" s="110">
        <f t="shared" si="24"/>
        <v>0</v>
      </c>
      <c r="L199" s="100"/>
      <c r="M199" s="100"/>
      <c r="N199" s="25"/>
      <c r="O199" s="25"/>
    </row>
    <row r="200" spans="1:27" s="15" customFormat="1" x14ac:dyDescent="0.3">
      <c r="A200" s="111">
        <v>43282</v>
      </c>
      <c r="B200" s="25"/>
      <c r="C200" s="25"/>
      <c r="D200" s="110">
        <f t="shared" si="23"/>
        <v>0</v>
      </c>
      <c r="E200" s="100"/>
      <c r="F200" s="100"/>
      <c r="G200" s="100"/>
      <c r="H200" s="100"/>
      <c r="I200" s="100"/>
      <c r="J200" s="25"/>
      <c r="K200" s="110">
        <f t="shared" si="24"/>
        <v>0</v>
      </c>
      <c r="L200" s="100"/>
      <c r="M200" s="100"/>
      <c r="N200" s="25"/>
      <c r="O200" s="25"/>
    </row>
    <row r="201" spans="1:27" s="15" customFormat="1" x14ac:dyDescent="0.3">
      <c r="A201" s="111">
        <v>43313</v>
      </c>
      <c r="B201" s="100"/>
      <c r="C201" s="100"/>
      <c r="D201" s="110">
        <f t="shared" ref="D201:D207" si="25">B201+C201</f>
        <v>0</v>
      </c>
      <c r="E201" s="100"/>
      <c r="F201" s="100"/>
      <c r="G201" s="100"/>
      <c r="H201" s="100"/>
      <c r="I201" s="100"/>
      <c r="J201" s="100"/>
      <c r="K201" s="110">
        <f t="shared" ref="K201:K208" si="26">I201+J201</f>
        <v>0</v>
      </c>
      <c r="L201" s="100"/>
      <c r="M201" s="100"/>
      <c r="N201" s="25"/>
      <c r="O201" s="25"/>
    </row>
    <row r="202" spans="1:27" s="15" customFormat="1" x14ac:dyDescent="0.3">
      <c r="A202" s="111">
        <v>43344</v>
      </c>
      <c r="B202" s="100"/>
      <c r="C202" s="100"/>
      <c r="D202" s="110">
        <f t="shared" si="25"/>
        <v>0</v>
      </c>
      <c r="E202" s="100"/>
      <c r="F202" s="100"/>
      <c r="G202" s="100"/>
      <c r="H202" s="100"/>
      <c r="I202" s="100"/>
      <c r="J202" s="100"/>
      <c r="K202" s="110">
        <f t="shared" si="26"/>
        <v>0</v>
      </c>
      <c r="L202" s="100"/>
      <c r="M202" s="100"/>
      <c r="N202" s="25"/>
      <c r="O202" s="25"/>
    </row>
    <row r="203" spans="1:27" s="15" customFormat="1" x14ac:dyDescent="0.3">
      <c r="A203" s="111">
        <v>43374</v>
      </c>
      <c r="B203" s="25"/>
      <c r="C203" s="25"/>
      <c r="D203" s="110">
        <f t="shared" si="25"/>
        <v>0</v>
      </c>
      <c r="E203" s="25"/>
      <c r="F203" s="25"/>
      <c r="G203" s="25"/>
      <c r="H203" s="25"/>
      <c r="I203" s="25"/>
      <c r="J203" s="25"/>
      <c r="K203" s="110">
        <f t="shared" si="26"/>
        <v>0</v>
      </c>
      <c r="L203" s="25"/>
      <c r="M203" s="25"/>
      <c r="N203" s="25"/>
      <c r="O203" s="25"/>
    </row>
    <row r="204" spans="1:27" s="15" customFormat="1" x14ac:dyDescent="0.3">
      <c r="A204" s="111">
        <v>43405</v>
      </c>
      <c r="B204" s="25"/>
      <c r="C204" s="25"/>
      <c r="D204" s="110">
        <f t="shared" si="25"/>
        <v>0</v>
      </c>
      <c r="E204" s="25"/>
      <c r="F204" s="25"/>
      <c r="G204" s="25"/>
      <c r="H204" s="25"/>
      <c r="I204" s="25"/>
      <c r="J204" s="25"/>
      <c r="K204" s="110">
        <f t="shared" si="26"/>
        <v>0</v>
      </c>
      <c r="L204" s="25"/>
      <c r="M204" s="25"/>
      <c r="N204" s="25"/>
      <c r="O204" s="25"/>
    </row>
    <row r="205" spans="1:27" s="15" customFormat="1" x14ac:dyDescent="0.3">
      <c r="A205" s="111">
        <v>43435</v>
      </c>
      <c r="B205" s="25"/>
      <c r="C205" s="25"/>
      <c r="D205" s="110">
        <f t="shared" si="25"/>
        <v>0</v>
      </c>
      <c r="E205" s="25"/>
      <c r="F205" s="25"/>
      <c r="G205" s="25"/>
      <c r="H205" s="25"/>
      <c r="I205" s="25"/>
      <c r="J205" s="25"/>
      <c r="K205" s="110">
        <f t="shared" si="26"/>
        <v>0</v>
      </c>
      <c r="L205" s="25"/>
      <c r="M205" s="25"/>
      <c r="N205" s="25"/>
      <c r="O205" s="25"/>
    </row>
    <row r="206" spans="1:27" s="15" customFormat="1" x14ac:dyDescent="0.3">
      <c r="A206" s="111">
        <v>43466</v>
      </c>
      <c r="B206" s="25"/>
      <c r="C206" s="25"/>
      <c r="D206" s="110">
        <f t="shared" si="25"/>
        <v>0</v>
      </c>
      <c r="E206" s="25"/>
      <c r="F206" s="25"/>
      <c r="G206" s="25"/>
      <c r="H206" s="25"/>
      <c r="I206" s="25"/>
      <c r="J206" s="25"/>
      <c r="K206" s="110">
        <f t="shared" si="26"/>
        <v>0</v>
      </c>
      <c r="L206" s="25"/>
      <c r="M206" s="25"/>
      <c r="N206" s="25"/>
      <c r="O206" s="25"/>
    </row>
    <row r="207" spans="1:27" s="15" customFormat="1" x14ac:dyDescent="0.3">
      <c r="A207" s="111">
        <v>43497</v>
      </c>
      <c r="B207" s="25"/>
      <c r="C207" s="25"/>
      <c r="D207" s="110">
        <f t="shared" si="25"/>
        <v>0</v>
      </c>
      <c r="E207" s="25"/>
      <c r="F207" s="25"/>
      <c r="G207" s="25"/>
      <c r="H207" s="25"/>
      <c r="I207" s="25"/>
      <c r="J207" s="25"/>
      <c r="K207" s="110">
        <f t="shared" si="26"/>
        <v>0</v>
      </c>
      <c r="L207" s="25"/>
      <c r="M207" s="25"/>
      <c r="N207" s="25"/>
      <c r="O207" s="25"/>
    </row>
    <row r="208" spans="1:27" s="15" customFormat="1" x14ac:dyDescent="0.3">
      <c r="A208" s="111">
        <v>43525</v>
      </c>
      <c r="B208" s="25"/>
      <c r="C208" s="25"/>
      <c r="D208" s="110">
        <f>B208+C208</f>
        <v>0</v>
      </c>
      <c r="E208" s="25"/>
      <c r="F208" s="25"/>
      <c r="G208" s="25"/>
      <c r="H208" s="25"/>
      <c r="I208" s="25"/>
      <c r="J208" s="25"/>
      <c r="K208" s="110">
        <f t="shared" si="26"/>
        <v>0</v>
      </c>
      <c r="L208" s="25"/>
      <c r="M208" s="25"/>
      <c r="N208" s="25"/>
      <c r="O208" s="25"/>
    </row>
    <row r="209" spans="1:15" s="15" customFormat="1" x14ac:dyDescent="0.3">
      <c r="A209" s="115" t="s">
        <v>3</v>
      </c>
      <c r="B209" s="110">
        <f t="shared" ref="B209:I209" si="27">SUM(B197:B208)</f>
        <v>0</v>
      </c>
      <c r="C209" s="110">
        <f>SUM(C197:C208)</f>
        <v>0</v>
      </c>
      <c r="D209" s="110">
        <f>SUM(D197:D208)</f>
        <v>0</v>
      </c>
      <c r="E209" s="110">
        <f t="shared" si="27"/>
        <v>0</v>
      </c>
      <c r="F209" s="110">
        <f t="shared" si="27"/>
        <v>0</v>
      </c>
      <c r="G209" s="110">
        <f t="shared" si="27"/>
        <v>0</v>
      </c>
      <c r="H209" s="110">
        <f t="shared" si="27"/>
        <v>0</v>
      </c>
      <c r="I209" s="110">
        <f t="shared" si="27"/>
        <v>0</v>
      </c>
      <c r="J209" s="110">
        <f>SUM(J197:J208)</f>
        <v>0</v>
      </c>
      <c r="K209" s="110">
        <f>SUM(K197:K208)</f>
        <v>0</v>
      </c>
      <c r="L209" s="110">
        <f t="shared" ref="L209:O209" si="28">SUM(L197:L208)</f>
        <v>0</v>
      </c>
      <c r="M209" s="110">
        <f t="shared" si="28"/>
        <v>0</v>
      </c>
      <c r="N209" s="110">
        <f t="shared" si="28"/>
        <v>0</v>
      </c>
      <c r="O209" s="110">
        <f t="shared" si="28"/>
        <v>0</v>
      </c>
    </row>
    <row r="210" spans="1:15" s="15" customFormat="1" x14ac:dyDescent="0.3">
      <c r="A210" s="97"/>
      <c r="B210" s="103"/>
      <c r="C210" s="103"/>
      <c r="D210" s="103"/>
      <c r="E210" s="103"/>
      <c r="F210" s="103"/>
      <c r="G210" s="103"/>
      <c r="H210" s="103"/>
      <c r="I210" s="103"/>
      <c r="J210" s="103"/>
    </row>
    <row r="211" spans="1:15" s="15" customFormat="1" x14ac:dyDescent="0.3">
      <c r="A211" s="97"/>
      <c r="B211" s="103"/>
      <c r="C211" s="103"/>
      <c r="D211" s="103"/>
      <c r="E211" s="103"/>
      <c r="F211" s="103"/>
      <c r="G211" s="103"/>
      <c r="H211" s="103"/>
      <c r="I211" s="103"/>
      <c r="J211" s="103"/>
    </row>
    <row r="212" spans="1:15" s="15" customFormat="1" ht="24.75" customHeight="1" x14ac:dyDescent="0.35">
      <c r="A212" s="310" t="s">
        <v>367</v>
      </c>
      <c r="B212" s="311"/>
      <c r="C212" s="311"/>
      <c r="D212" s="311"/>
      <c r="E212" s="311"/>
      <c r="F212" s="311"/>
      <c r="G212" s="311"/>
      <c r="H212" s="311"/>
      <c r="I212" s="311"/>
      <c r="J212" s="311"/>
      <c r="K212" s="312"/>
    </row>
    <row r="213" spans="1:15" s="15" customFormat="1" ht="31.5" customHeight="1" x14ac:dyDescent="0.3">
      <c r="A213" s="281" t="s">
        <v>40</v>
      </c>
      <c r="B213" s="284" t="s">
        <v>355</v>
      </c>
      <c r="C213" s="277" t="s">
        <v>353</v>
      </c>
      <c r="D213" s="278"/>
      <c r="E213" s="278"/>
      <c r="F213" s="279"/>
      <c r="G213" s="284" t="s">
        <v>356</v>
      </c>
      <c r="H213" s="277" t="s">
        <v>354</v>
      </c>
      <c r="I213" s="278"/>
      <c r="J213" s="278"/>
      <c r="K213" s="279"/>
    </row>
    <row r="214" spans="1:15" s="15" customFormat="1" ht="24.75" customHeight="1" x14ac:dyDescent="0.3">
      <c r="A214" s="282"/>
      <c r="B214" s="285"/>
      <c r="C214" s="107" t="s">
        <v>11</v>
      </c>
      <c r="D214" s="107" t="s">
        <v>12</v>
      </c>
      <c r="E214" s="107" t="s">
        <v>10</v>
      </c>
      <c r="F214" s="107" t="s">
        <v>1</v>
      </c>
      <c r="G214" s="285"/>
      <c r="H214" s="107" t="s">
        <v>11</v>
      </c>
      <c r="I214" s="107" t="s">
        <v>12</v>
      </c>
      <c r="J214" s="107" t="s">
        <v>10</v>
      </c>
      <c r="K214" s="107" t="s">
        <v>1</v>
      </c>
    </row>
    <row r="215" spans="1:15" s="15" customFormat="1" x14ac:dyDescent="0.3">
      <c r="A215" s="111">
        <v>43191</v>
      </c>
      <c r="B215" s="25"/>
      <c r="C215" s="100"/>
      <c r="D215" s="100"/>
      <c r="E215" s="100"/>
      <c r="F215" s="100"/>
      <c r="G215" s="25"/>
      <c r="H215" s="25"/>
      <c r="I215" s="25"/>
      <c r="J215" s="25"/>
      <c r="K215" s="25"/>
    </row>
    <row r="216" spans="1:15" s="15" customFormat="1" x14ac:dyDescent="0.3">
      <c r="A216" s="111">
        <v>43221</v>
      </c>
      <c r="B216" s="25"/>
      <c r="C216" s="100"/>
      <c r="D216" s="100"/>
      <c r="E216" s="100"/>
      <c r="F216" s="100"/>
      <c r="G216" s="25"/>
      <c r="H216" s="25"/>
      <c r="I216" s="25"/>
      <c r="J216" s="25"/>
      <c r="K216" s="25"/>
    </row>
    <row r="217" spans="1:15" s="15" customFormat="1" x14ac:dyDescent="0.3">
      <c r="A217" s="111">
        <v>43252</v>
      </c>
      <c r="B217" s="25"/>
      <c r="C217" s="100"/>
      <c r="D217" s="100"/>
      <c r="E217" s="100"/>
      <c r="F217" s="100"/>
      <c r="G217" s="25"/>
      <c r="H217" s="25"/>
      <c r="I217" s="25"/>
      <c r="J217" s="25"/>
      <c r="K217" s="25"/>
    </row>
    <row r="218" spans="1:15" s="15" customFormat="1" x14ac:dyDescent="0.3">
      <c r="A218" s="111">
        <v>43282</v>
      </c>
      <c r="B218" s="25"/>
      <c r="C218" s="100"/>
      <c r="D218" s="100"/>
      <c r="E218" s="100"/>
      <c r="F218" s="100"/>
      <c r="G218" s="25"/>
      <c r="H218" s="25"/>
      <c r="I218" s="25"/>
      <c r="J218" s="25"/>
      <c r="K218" s="25"/>
    </row>
    <row r="219" spans="1:15" s="15" customFormat="1" x14ac:dyDescent="0.3">
      <c r="A219" s="111">
        <v>43313</v>
      </c>
      <c r="B219" s="100"/>
      <c r="C219" s="100"/>
      <c r="D219" s="100"/>
      <c r="E219" s="100"/>
      <c r="F219" s="100"/>
      <c r="G219" s="100"/>
      <c r="H219" s="25"/>
      <c r="I219" s="25"/>
      <c r="J219" s="25"/>
      <c r="K219" s="25"/>
    </row>
    <row r="220" spans="1:15" s="15" customFormat="1" x14ac:dyDescent="0.3">
      <c r="A220" s="111">
        <v>43344</v>
      </c>
      <c r="B220" s="100"/>
      <c r="C220" s="100"/>
      <c r="D220" s="100"/>
      <c r="E220" s="100"/>
      <c r="F220" s="100"/>
      <c r="G220" s="100"/>
      <c r="H220" s="25"/>
      <c r="I220" s="25"/>
      <c r="J220" s="25"/>
      <c r="K220" s="25"/>
    </row>
    <row r="221" spans="1:15" s="15" customFormat="1" x14ac:dyDescent="0.3">
      <c r="A221" s="111">
        <v>43374</v>
      </c>
      <c r="B221" s="25"/>
      <c r="C221" s="25"/>
      <c r="D221" s="25"/>
      <c r="E221" s="25"/>
      <c r="F221" s="25"/>
      <c r="G221" s="25"/>
      <c r="H221" s="25"/>
      <c r="I221" s="25"/>
      <c r="J221" s="25"/>
      <c r="K221" s="25"/>
    </row>
    <row r="222" spans="1:15" s="15" customFormat="1" x14ac:dyDescent="0.3">
      <c r="A222" s="111">
        <v>43405</v>
      </c>
      <c r="B222" s="25"/>
      <c r="C222" s="25"/>
      <c r="D222" s="25"/>
      <c r="E222" s="25"/>
      <c r="F222" s="25"/>
      <c r="G222" s="25"/>
      <c r="H222" s="25"/>
      <c r="I222" s="25"/>
      <c r="J222" s="25"/>
      <c r="K222" s="25"/>
    </row>
    <row r="223" spans="1:15" s="15" customFormat="1" x14ac:dyDescent="0.3">
      <c r="A223" s="111">
        <v>43435</v>
      </c>
      <c r="B223" s="25"/>
      <c r="C223" s="25"/>
      <c r="D223" s="25"/>
      <c r="E223" s="25"/>
      <c r="F223" s="25"/>
      <c r="G223" s="25"/>
      <c r="H223" s="25"/>
      <c r="I223" s="25"/>
      <c r="J223" s="25"/>
      <c r="K223" s="25"/>
    </row>
    <row r="224" spans="1:15" s="15" customFormat="1" x14ac:dyDescent="0.3">
      <c r="A224" s="111">
        <v>43466</v>
      </c>
      <c r="B224" s="25"/>
      <c r="C224" s="25"/>
      <c r="D224" s="25"/>
      <c r="E224" s="25"/>
      <c r="F224" s="25"/>
      <c r="G224" s="25"/>
      <c r="H224" s="25"/>
      <c r="I224" s="25"/>
      <c r="J224" s="25"/>
      <c r="K224" s="25"/>
    </row>
    <row r="225" spans="1:11" s="15" customFormat="1" x14ac:dyDescent="0.3">
      <c r="A225" s="111">
        <v>43497</v>
      </c>
      <c r="B225" s="25"/>
      <c r="C225" s="25"/>
      <c r="D225" s="25"/>
      <c r="E225" s="25"/>
      <c r="F225" s="25"/>
      <c r="G225" s="25"/>
      <c r="H225" s="25"/>
      <c r="I225" s="25"/>
      <c r="J225" s="25"/>
      <c r="K225" s="25"/>
    </row>
    <row r="226" spans="1:11" s="15" customFormat="1" x14ac:dyDescent="0.3">
      <c r="A226" s="111">
        <v>43525</v>
      </c>
      <c r="B226" s="25"/>
      <c r="C226" s="25"/>
      <c r="D226" s="25"/>
      <c r="E226" s="25"/>
      <c r="F226" s="25"/>
      <c r="G226" s="25"/>
      <c r="H226" s="25"/>
      <c r="I226" s="25"/>
      <c r="J226" s="25"/>
      <c r="K226" s="25"/>
    </row>
    <row r="227" spans="1:11" s="15" customFormat="1" x14ac:dyDescent="0.3">
      <c r="A227" s="115" t="s">
        <v>3</v>
      </c>
      <c r="B227" s="110">
        <f t="shared" ref="B227:F227" si="29">SUM(B215:B226)</f>
        <v>0</v>
      </c>
      <c r="C227" s="110">
        <f t="shared" si="29"/>
        <v>0</v>
      </c>
      <c r="D227" s="110">
        <f t="shared" si="29"/>
        <v>0</v>
      </c>
      <c r="E227" s="110">
        <f t="shared" si="29"/>
        <v>0</v>
      </c>
      <c r="F227" s="110">
        <f t="shared" si="29"/>
        <v>0</v>
      </c>
      <c r="G227" s="110">
        <f>SUM(G215:G226)</f>
        <v>0</v>
      </c>
      <c r="H227" s="110">
        <f t="shared" ref="H227:K227" si="30">SUM(H215:H226)</f>
        <v>0</v>
      </c>
      <c r="I227" s="110">
        <f t="shared" si="30"/>
        <v>0</v>
      </c>
      <c r="J227" s="110">
        <f t="shared" si="30"/>
        <v>0</v>
      </c>
      <c r="K227" s="110">
        <f t="shared" si="30"/>
        <v>0</v>
      </c>
    </row>
    <row r="228" spans="1:11" s="15" customFormat="1" x14ac:dyDescent="0.3">
      <c r="A228" s="97"/>
      <c r="B228" s="19"/>
      <c r="C228" s="19"/>
      <c r="D228" s="19"/>
      <c r="E228" s="19"/>
      <c r="F228" s="19"/>
      <c r="G228" s="19"/>
      <c r="H228" s="19"/>
    </row>
    <row r="230" spans="1:11" ht="20.399999999999999" x14ac:dyDescent="0.35">
      <c r="A230" s="310" t="s">
        <v>387</v>
      </c>
      <c r="B230" s="311"/>
      <c r="C230" s="311"/>
      <c r="D230" s="311"/>
      <c r="E230" s="311"/>
      <c r="F230" s="311"/>
      <c r="G230" s="311"/>
      <c r="H230" s="311"/>
      <c r="I230" s="311"/>
      <c r="J230" s="311"/>
      <c r="K230" s="312"/>
    </row>
    <row r="231" spans="1:11" x14ac:dyDescent="0.3">
      <c r="A231" s="281" t="s">
        <v>40</v>
      </c>
      <c r="B231" s="284" t="s">
        <v>355</v>
      </c>
      <c r="C231" s="277" t="s">
        <v>353</v>
      </c>
      <c r="D231" s="278"/>
      <c r="E231" s="278"/>
      <c r="F231" s="279"/>
      <c r="G231" s="284" t="s">
        <v>356</v>
      </c>
      <c r="H231" s="277" t="s">
        <v>354</v>
      </c>
      <c r="I231" s="278"/>
      <c r="J231" s="278"/>
      <c r="K231" s="279"/>
    </row>
    <row r="232" spans="1:11" ht="33.75" customHeight="1" x14ac:dyDescent="0.3">
      <c r="A232" s="282"/>
      <c r="B232" s="285"/>
      <c r="C232" s="165" t="s">
        <v>11</v>
      </c>
      <c r="D232" s="165" t="s">
        <v>12</v>
      </c>
      <c r="E232" s="165" t="s">
        <v>10</v>
      </c>
      <c r="F232" s="165" t="s">
        <v>1</v>
      </c>
      <c r="G232" s="285"/>
      <c r="H232" s="165" t="s">
        <v>11</v>
      </c>
      <c r="I232" s="165" t="s">
        <v>12</v>
      </c>
      <c r="J232" s="165" t="s">
        <v>10</v>
      </c>
      <c r="K232" s="165" t="s">
        <v>1</v>
      </c>
    </row>
    <row r="233" spans="1:11" x14ac:dyDescent="0.3">
      <c r="A233" s="111">
        <v>43191</v>
      </c>
      <c r="B233" s="110">
        <f>B17+B35-B53+B71+B107+C107+B125+C125+B143+C143-B161-C161+B179+C179+D197+B215+B89</f>
        <v>0</v>
      </c>
      <c r="C233" s="110">
        <f>C17+C35-C53+C71+D107+D125+D143-D161+D179+E197+C215+C89</f>
        <v>0</v>
      </c>
      <c r="D233" s="110">
        <f>D17+D35-D53+D71+E107+E125+E143-E161+E179+F197+D215+D89</f>
        <v>0</v>
      </c>
      <c r="E233" s="110">
        <f>E17+E35-E53+E71+F107+F125+F143-F161+F179+G197+E215+E89</f>
        <v>0</v>
      </c>
      <c r="F233" s="110">
        <f>F17+F35-F53+F71+G107+G125+G143-G161+G179+H197+F215+F89</f>
        <v>0</v>
      </c>
      <c r="G233" s="110">
        <f>G17+G35-G53+G71+H107+H125+H143-H161+H179+K197+G215+G89</f>
        <v>0</v>
      </c>
      <c r="H233" s="110">
        <f>H17+H35-H53+H71+J107+J125+J143-J161+J179+L197+H215+H89</f>
        <v>0</v>
      </c>
      <c r="I233" s="110">
        <f>I17+I35-I53+I71+K107+K125+K143-K161+K179+M197+I215+I89</f>
        <v>0</v>
      </c>
      <c r="J233" s="110">
        <f>J17+J35-J53+J71+L107+L125+L143-L161+L179+N197+J215+J89</f>
        <v>0</v>
      </c>
      <c r="K233" s="110">
        <f>K17+K35-K53+K71+M107+M125+M143-M161+M179+O197+K215+K89</f>
        <v>0</v>
      </c>
    </row>
    <row r="234" spans="1:11" x14ac:dyDescent="0.3">
      <c r="A234" s="111">
        <v>43221</v>
      </c>
      <c r="B234" s="110">
        <f t="shared" ref="B234:B237" si="31">B18+B36-B54+B72+B108+C108+B126+C126+B144+C144-B162-C162+B180+C180+D198+B216+B90</f>
        <v>0</v>
      </c>
      <c r="C234" s="110">
        <f t="shared" ref="C234:C237" si="32">C18+C36-C54+C72+D108+D126+D144-D162+D180+E198+C216+C90</f>
        <v>0</v>
      </c>
      <c r="D234" s="110">
        <f t="shared" ref="D234:D237" si="33">D18+D36-D54+D72+E108+E126+E144-E162+E180+F198+D216+D90</f>
        <v>0</v>
      </c>
      <c r="E234" s="110">
        <f t="shared" ref="E234:E237" si="34">E18+E36-E54+E72+F108+F126+F144-F162+F180+G198+E216+E90</f>
        <v>0</v>
      </c>
      <c r="F234" s="110">
        <f t="shared" ref="F234:F237" si="35">F18+F36-F54+F72+G108+G126+G144-G162+G180+H198+F216+F90</f>
        <v>0</v>
      </c>
      <c r="G234" s="110">
        <f t="shared" ref="G234:G237" si="36">G18+G36-G54+G72+H108+H126+H144-H162+H180+K198+G216+G90</f>
        <v>0</v>
      </c>
      <c r="H234" s="110">
        <f t="shared" ref="H234:H237" si="37">H18+H36-H54+H72+J108+J126+J144-J162+J180+L198+H216+H90</f>
        <v>0</v>
      </c>
      <c r="I234" s="110">
        <f t="shared" ref="I234:I237" si="38">I18+I36-I54+I72+K108+K126+K144-K162+K180+M198+I216+I90</f>
        <v>0</v>
      </c>
      <c r="J234" s="110">
        <f t="shared" ref="J234:J237" si="39">J18+J36-J54+J72+L108+L126+L144-L162+L180+N198+J216+J90</f>
        <v>0</v>
      </c>
      <c r="K234" s="110">
        <f t="shared" ref="K234:K238" si="40">K18+K36-K54+K72+M108+M126+M144-M162+M180+O198+K216+K90</f>
        <v>0</v>
      </c>
    </row>
    <row r="235" spans="1:11" x14ac:dyDescent="0.3">
      <c r="A235" s="111">
        <v>43252</v>
      </c>
      <c r="B235" s="110">
        <f t="shared" si="31"/>
        <v>0</v>
      </c>
      <c r="C235" s="110">
        <f t="shared" si="32"/>
        <v>0</v>
      </c>
      <c r="D235" s="110">
        <f t="shared" si="33"/>
        <v>0</v>
      </c>
      <c r="E235" s="110">
        <f t="shared" si="34"/>
        <v>0</v>
      </c>
      <c r="F235" s="110">
        <f t="shared" si="35"/>
        <v>0</v>
      </c>
      <c r="G235" s="110">
        <f t="shared" si="36"/>
        <v>0</v>
      </c>
      <c r="H235" s="110">
        <f t="shared" si="37"/>
        <v>0</v>
      </c>
      <c r="I235" s="110">
        <f t="shared" si="38"/>
        <v>0</v>
      </c>
      <c r="J235" s="110">
        <f t="shared" si="39"/>
        <v>0</v>
      </c>
      <c r="K235" s="110">
        <f t="shared" si="40"/>
        <v>0</v>
      </c>
    </row>
    <row r="236" spans="1:11" x14ac:dyDescent="0.3">
      <c r="A236" s="111">
        <v>43282</v>
      </c>
      <c r="B236" s="110">
        <f t="shared" si="31"/>
        <v>0</v>
      </c>
      <c r="C236" s="110">
        <f t="shared" si="32"/>
        <v>0</v>
      </c>
      <c r="D236" s="110">
        <f t="shared" si="33"/>
        <v>0</v>
      </c>
      <c r="E236" s="110">
        <f t="shared" si="34"/>
        <v>0</v>
      </c>
      <c r="F236" s="110">
        <f t="shared" si="35"/>
        <v>0</v>
      </c>
      <c r="G236" s="110">
        <f t="shared" si="36"/>
        <v>0</v>
      </c>
      <c r="H236" s="110">
        <f t="shared" si="37"/>
        <v>0</v>
      </c>
      <c r="I236" s="110">
        <f t="shared" si="38"/>
        <v>0</v>
      </c>
      <c r="J236" s="110">
        <f t="shared" si="39"/>
        <v>0</v>
      </c>
      <c r="K236" s="110">
        <f t="shared" si="40"/>
        <v>0</v>
      </c>
    </row>
    <row r="237" spans="1:11" x14ac:dyDescent="0.3">
      <c r="A237" s="111">
        <v>43313</v>
      </c>
      <c r="B237" s="110">
        <f t="shared" si="31"/>
        <v>0</v>
      </c>
      <c r="C237" s="110">
        <f t="shared" si="32"/>
        <v>0</v>
      </c>
      <c r="D237" s="110">
        <f t="shared" si="33"/>
        <v>0</v>
      </c>
      <c r="E237" s="110">
        <f t="shared" si="34"/>
        <v>0</v>
      </c>
      <c r="F237" s="110">
        <f t="shared" si="35"/>
        <v>0</v>
      </c>
      <c r="G237" s="110">
        <f t="shared" si="36"/>
        <v>0</v>
      </c>
      <c r="H237" s="110">
        <f t="shared" si="37"/>
        <v>0</v>
      </c>
      <c r="I237" s="110">
        <f t="shared" si="38"/>
        <v>0</v>
      </c>
      <c r="J237" s="110">
        <f t="shared" si="39"/>
        <v>0</v>
      </c>
      <c r="K237" s="110">
        <f t="shared" si="40"/>
        <v>0</v>
      </c>
    </row>
    <row r="238" spans="1:11" x14ac:dyDescent="0.3">
      <c r="A238" s="111">
        <v>43344</v>
      </c>
      <c r="B238" s="110">
        <f t="shared" ref="B238:B244" si="41">B22+B40-B58+B76+B112+C112+B130+C130+B148+C148-B166-C166+B184+C184+D202+B220+B94</f>
        <v>0</v>
      </c>
      <c r="C238" s="110">
        <f t="shared" ref="C238:F244" si="42">C22+C40-C58+C76+D112+D130+D148-D166+D184+E202+C220+C94</f>
        <v>0</v>
      </c>
      <c r="D238" s="110">
        <f t="shared" si="42"/>
        <v>0</v>
      </c>
      <c r="E238" s="110">
        <f t="shared" si="42"/>
        <v>0</v>
      </c>
      <c r="F238" s="110">
        <f t="shared" si="42"/>
        <v>0</v>
      </c>
      <c r="G238" s="110">
        <f t="shared" ref="G238:G244" si="43">G22+G40-G58+G76+H112+H130+H148-H166+H184+K202+G220+G94</f>
        <v>0</v>
      </c>
      <c r="H238" s="110">
        <f t="shared" ref="H238:J244" si="44">H22+H40-H58+H76+J112+J130+J148-J166+J184+L202+H220+H94</f>
        <v>0</v>
      </c>
      <c r="I238" s="110">
        <f t="shared" si="44"/>
        <v>0</v>
      </c>
      <c r="J238" s="110">
        <f t="shared" si="44"/>
        <v>0</v>
      </c>
      <c r="K238" s="110">
        <f t="shared" si="40"/>
        <v>0</v>
      </c>
    </row>
    <row r="239" spans="1:11" x14ac:dyDescent="0.3">
      <c r="A239" s="111">
        <v>43374</v>
      </c>
      <c r="B239" s="110">
        <f t="shared" si="41"/>
        <v>0</v>
      </c>
      <c r="C239" s="110">
        <f t="shared" si="42"/>
        <v>0</v>
      </c>
      <c r="D239" s="110">
        <f t="shared" si="42"/>
        <v>0</v>
      </c>
      <c r="E239" s="110">
        <f t="shared" si="42"/>
        <v>0</v>
      </c>
      <c r="F239" s="110">
        <f t="shared" si="42"/>
        <v>0</v>
      </c>
      <c r="G239" s="110">
        <f t="shared" si="43"/>
        <v>0</v>
      </c>
      <c r="H239" s="110">
        <f t="shared" si="44"/>
        <v>0</v>
      </c>
      <c r="I239" s="110">
        <f t="shared" si="44"/>
        <v>0</v>
      </c>
      <c r="J239" s="110">
        <f t="shared" si="44"/>
        <v>0</v>
      </c>
      <c r="K239" s="110">
        <f t="shared" ref="K239:K244" si="45">K23+K41-K59+K77+M113+M131+M149-M167+M185+O203+K221+K95</f>
        <v>0</v>
      </c>
    </row>
    <row r="240" spans="1:11" x14ac:dyDescent="0.3">
      <c r="A240" s="111">
        <v>43405</v>
      </c>
      <c r="B240" s="110">
        <f t="shared" si="41"/>
        <v>0</v>
      </c>
      <c r="C240" s="110">
        <f t="shared" si="42"/>
        <v>0</v>
      </c>
      <c r="D240" s="110">
        <f t="shared" si="42"/>
        <v>0</v>
      </c>
      <c r="E240" s="110">
        <f t="shared" si="42"/>
        <v>0</v>
      </c>
      <c r="F240" s="110">
        <f t="shared" si="42"/>
        <v>0</v>
      </c>
      <c r="G240" s="110">
        <f t="shared" si="43"/>
        <v>0</v>
      </c>
      <c r="H240" s="110">
        <f t="shared" si="44"/>
        <v>0</v>
      </c>
      <c r="I240" s="110">
        <f t="shared" si="44"/>
        <v>0</v>
      </c>
      <c r="J240" s="110">
        <f t="shared" si="44"/>
        <v>0</v>
      </c>
      <c r="K240" s="110">
        <f t="shared" si="45"/>
        <v>0</v>
      </c>
    </row>
    <row r="241" spans="1:11" x14ac:dyDescent="0.3">
      <c r="A241" s="111">
        <v>43435</v>
      </c>
      <c r="B241" s="110">
        <f t="shared" si="41"/>
        <v>0</v>
      </c>
      <c r="C241" s="110">
        <f t="shared" si="42"/>
        <v>0</v>
      </c>
      <c r="D241" s="110">
        <f t="shared" si="42"/>
        <v>0</v>
      </c>
      <c r="E241" s="110">
        <f t="shared" si="42"/>
        <v>0</v>
      </c>
      <c r="F241" s="110">
        <f t="shared" si="42"/>
        <v>0</v>
      </c>
      <c r="G241" s="110">
        <f t="shared" si="43"/>
        <v>0</v>
      </c>
      <c r="H241" s="110">
        <f t="shared" si="44"/>
        <v>0</v>
      </c>
      <c r="I241" s="110">
        <f t="shared" si="44"/>
        <v>0</v>
      </c>
      <c r="J241" s="110">
        <f t="shared" si="44"/>
        <v>0</v>
      </c>
      <c r="K241" s="110">
        <f t="shared" si="45"/>
        <v>0</v>
      </c>
    </row>
    <row r="242" spans="1:11" x14ac:dyDescent="0.3">
      <c r="A242" s="111">
        <v>43466</v>
      </c>
      <c r="B242" s="110">
        <f t="shared" si="41"/>
        <v>0</v>
      </c>
      <c r="C242" s="110">
        <f t="shared" si="42"/>
        <v>0</v>
      </c>
      <c r="D242" s="110">
        <f t="shared" si="42"/>
        <v>0</v>
      </c>
      <c r="E242" s="110">
        <f t="shared" si="42"/>
        <v>0</v>
      </c>
      <c r="F242" s="110">
        <f t="shared" si="42"/>
        <v>0</v>
      </c>
      <c r="G242" s="110">
        <f t="shared" si="43"/>
        <v>0</v>
      </c>
      <c r="H242" s="110">
        <f t="shared" si="44"/>
        <v>0</v>
      </c>
      <c r="I242" s="110">
        <f t="shared" si="44"/>
        <v>0</v>
      </c>
      <c r="J242" s="110">
        <f t="shared" si="44"/>
        <v>0</v>
      </c>
      <c r="K242" s="110">
        <f t="shared" si="45"/>
        <v>0</v>
      </c>
    </row>
    <row r="243" spans="1:11" x14ac:dyDescent="0.3">
      <c r="A243" s="111">
        <v>43497</v>
      </c>
      <c r="B243" s="110">
        <f t="shared" si="41"/>
        <v>0</v>
      </c>
      <c r="C243" s="110">
        <f t="shared" si="42"/>
        <v>0</v>
      </c>
      <c r="D243" s="110">
        <f t="shared" si="42"/>
        <v>0</v>
      </c>
      <c r="E243" s="110">
        <f t="shared" si="42"/>
        <v>0</v>
      </c>
      <c r="F243" s="110">
        <f t="shared" si="42"/>
        <v>0</v>
      </c>
      <c r="G243" s="110">
        <f t="shared" si="43"/>
        <v>0</v>
      </c>
      <c r="H243" s="110">
        <f t="shared" si="44"/>
        <v>0</v>
      </c>
      <c r="I243" s="110">
        <f t="shared" si="44"/>
        <v>0</v>
      </c>
      <c r="J243" s="110">
        <f t="shared" si="44"/>
        <v>0</v>
      </c>
      <c r="K243" s="110">
        <f t="shared" si="45"/>
        <v>0</v>
      </c>
    </row>
    <row r="244" spans="1:11" x14ac:dyDescent="0.3">
      <c r="A244" s="111">
        <v>43525</v>
      </c>
      <c r="B244" s="110">
        <f t="shared" si="41"/>
        <v>0</v>
      </c>
      <c r="C244" s="110">
        <f t="shared" si="42"/>
        <v>0</v>
      </c>
      <c r="D244" s="110">
        <f t="shared" si="42"/>
        <v>0</v>
      </c>
      <c r="E244" s="110">
        <f t="shared" si="42"/>
        <v>0</v>
      </c>
      <c r="F244" s="110">
        <f t="shared" si="42"/>
        <v>0</v>
      </c>
      <c r="G244" s="110">
        <f t="shared" si="43"/>
        <v>0</v>
      </c>
      <c r="H244" s="110">
        <f t="shared" si="44"/>
        <v>0</v>
      </c>
      <c r="I244" s="110">
        <f t="shared" si="44"/>
        <v>0</v>
      </c>
      <c r="J244" s="110">
        <f t="shared" si="44"/>
        <v>0</v>
      </c>
      <c r="K244" s="110">
        <f t="shared" si="45"/>
        <v>0</v>
      </c>
    </row>
    <row r="245" spans="1:11" x14ac:dyDescent="0.3">
      <c r="A245" s="115" t="s">
        <v>3</v>
      </c>
      <c r="B245" s="110">
        <f t="shared" ref="B245:F245" si="46">SUM(B233:B244)</f>
        <v>0</v>
      </c>
      <c r="C245" s="110">
        <f t="shared" si="46"/>
        <v>0</v>
      </c>
      <c r="D245" s="110">
        <f t="shared" si="46"/>
        <v>0</v>
      </c>
      <c r="E245" s="110">
        <f t="shared" si="46"/>
        <v>0</v>
      </c>
      <c r="F245" s="110">
        <f t="shared" si="46"/>
        <v>0</v>
      </c>
      <c r="G245" s="110">
        <f>SUM(G233:G244)</f>
        <v>0</v>
      </c>
      <c r="H245" s="110">
        <f t="shared" ref="H245:K245" si="47">SUM(H233:H244)</f>
        <v>0</v>
      </c>
      <c r="I245" s="110">
        <f t="shared" si="47"/>
        <v>0</v>
      </c>
      <c r="J245" s="110">
        <f t="shared" si="47"/>
        <v>0</v>
      </c>
      <c r="K245" s="110">
        <f t="shared" si="47"/>
        <v>0</v>
      </c>
    </row>
    <row r="246" spans="1:11" x14ac:dyDescent="0.3">
      <c r="A246" s="97"/>
      <c r="B246" s="19"/>
      <c r="C246" s="19"/>
      <c r="D246" s="19"/>
      <c r="E246" s="19"/>
      <c r="F246" s="19"/>
      <c r="G246" s="19"/>
      <c r="H246" s="19"/>
      <c r="I246" s="15"/>
      <c r="J246" s="15"/>
      <c r="K246" s="15"/>
    </row>
  </sheetData>
  <sheetProtection password="E1E1" sheet="1" objects="1" scenarios="1"/>
  <mergeCells count="95">
    <mergeCell ref="A194:O194"/>
    <mergeCell ref="A86:K86"/>
    <mergeCell ref="A87:A88"/>
    <mergeCell ref="B87:B88"/>
    <mergeCell ref="C87:F87"/>
    <mergeCell ref="G87:G88"/>
    <mergeCell ref="H87:K87"/>
    <mergeCell ref="A104:M104"/>
    <mergeCell ref="A105:A106"/>
    <mergeCell ref="B105:B106"/>
    <mergeCell ref="C105:C106"/>
    <mergeCell ref="D105:G105"/>
    <mergeCell ref="H105:H106"/>
    <mergeCell ref="I105:I106"/>
    <mergeCell ref="J105:M105"/>
    <mergeCell ref="A122:M122"/>
    <mergeCell ref="A14:K14"/>
    <mergeCell ref="A15:A16"/>
    <mergeCell ref="B15:B16"/>
    <mergeCell ref="C15:F15"/>
    <mergeCell ref="G15:G16"/>
    <mergeCell ref="H15:K15"/>
    <mergeCell ref="A32:K32"/>
    <mergeCell ref="A33:A34"/>
    <mergeCell ref="B33:B34"/>
    <mergeCell ref="C33:F33"/>
    <mergeCell ref="G33:G34"/>
    <mergeCell ref="H33:K33"/>
    <mergeCell ref="A50:K50"/>
    <mergeCell ref="A51:A52"/>
    <mergeCell ref="B51:B52"/>
    <mergeCell ref="C51:F51"/>
    <mergeCell ref="G51:G52"/>
    <mergeCell ref="H51:K51"/>
    <mergeCell ref="A68:K68"/>
    <mergeCell ref="A69:A70"/>
    <mergeCell ref="B69:B70"/>
    <mergeCell ref="C69:F69"/>
    <mergeCell ref="G69:G70"/>
    <mergeCell ref="H69:K69"/>
    <mergeCell ref="I123:I124"/>
    <mergeCell ref="J123:M123"/>
    <mergeCell ref="A140:M140"/>
    <mergeCell ref="Q140:U140"/>
    <mergeCell ref="A141:A142"/>
    <mergeCell ref="B141:B142"/>
    <mergeCell ref="C141:C142"/>
    <mergeCell ref="D141:G141"/>
    <mergeCell ref="H141:H142"/>
    <mergeCell ref="I141:I142"/>
    <mergeCell ref="J141:M141"/>
    <mergeCell ref="A123:A124"/>
    <mergeCell ref="B123:B124"/>
    <mergeCell ref="C123:C124"/>
    <mergeCell ref="D123:G123"/>
    <mergeCell ref="H123:H124"/>
    <mergeCell ref="A158:M158"/>
    <mergeCell ref="A159:A160"/>
    <mergeCell ref="B159:B160"/>
    <mergeCell ref="C159:C160"/>
    <mergeCell ref="D159:G159"/>
    <mergeCell ref="H159:H160"/>
    <mergeCell ref="I159:I160"/>
    <mergeCell ref="J159:M159"/>
    <mergeCell ref="A176:M176"/>
    <mergeCell ref="A177:A178"/>
    <mergeCell ref="B177:B178"/>
    <mergeCell ref="C177:C178"/>
    <mergeCell ref="D177:G177"/>
    <mergeCell ref="H177:H178"/>
    <mergeCell ref="I177:I178"/>
    <mergeCell ref="J177:M177"/>
    <mergeCell ref="C195:C196"/>
    <mergeCell ref="E195:H195"/>
    <mergeCell ref="I195:I196"/>
    <mergeCell ref="J195:J196"/>
    <mergeCell ref="L195:O195"/>
    <mergeCell ref="D195:D196"/>
    <mergeCell ref="K195:K196"/>
    <mergeCell ref="C3:G9"/>
    <mergeCell ref="A12:K12"/>
    <mergeCell ref="A230:K230"/>
    <mergeCell ref="A231:A232"/>
    <mergeCell ref="B231:B232"/>
    <mergeCell ref="C231:F231"/>
    <mergeCell ref="G231:G232"/>
    <mergeCell ref="H231:K231"/>
    <mergeCell ref="A213:A214"/>
    <mergeCell ref="B213:B214"/>
    <mergeCell ref="C213:F213"/>
    <mergeCell ref="G213:G214"/>
    <mergeCell ref="H213:K213"/>
    <mergeCell ref="A212:K212"/>
    <mergeCell ref="A195:A196"/>
    <mergeCell ref="B195:B196"/>
  </mergeCells>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T399"/>
  <sheetViews>
    <sheetView tabSelected="1" zoomScale="85" zoomScaleNormal="85" workbookViewId="0">
      <selection activeCell="E18" sqref="E18"/>
    </sheetView>
  </sheetViews>
  <sheetFormatPr defaultColWidth="29.88671875" defaultRowHeight="15.6" x14ac:dyDescent="0.3"/>
  <cols>
    <col min="1" max="1" width="40" style="90" customWidth="1"/>
    <col min="2" max="2" width="43.33203125" style="81" customWidth="1"/>
    <col min="3" max="3" width="15" style="81" customWidth="1"/>
    <col min="4" max="4" width="15.88671875" style="81" customWidth="1"/>
    <col min="5" max="5" width="17.44140625" style="81" customWidth="1"/>
    <col min="6" max="6" width="13.33203125" style="81" customWidth="1"/>
    <col min="7" max="7" width="13.109375" style="81" customWidth="1"/>
    <col min="8" max="8" width="15.88671875" style="81" customWidth="1"/>
    <col min="9" max="9" width="13.5546875" style="81" customWidth="1"/>
    <col min="10" max="10" width="11.44140625" style="81" customWidth="1"/>
    <col min="11" max="11" width="15.33203125" style="81" customWidth="1"/>
    <col min="12" max="12" width="16.44140625" style="81" customWidth="1"/>
    <col min="13" max="13" width="15.88671875" style="81" customWidth="1"/>
    <col min="14" max="14" width="11.88671875" style="81" customWidth="1"/>
    <col min="15" max="15" width="17.88671875" style="81" customWidth="1"/>
    <col min="16" max="16" width="16.44140625" style="81" customWidth="1"/>
    <col min="17" max="17" width="14.6640625" style="81" customWidth="1"/>
    <col min="18" max="18" width="13" style="81" customWidth="1"/>
    <col min="19" max="16384" width="29.88671875" style="81"/>
  </cols>
  <sheetData>
    <row r="2" spans="1:18" ht="18" x14ac:dyDescent="0.35">
      <c r="B2" s="221" t="s">
        <v>454</v>
      </c>
      <c r="C2" s="222"/>
      <c r="D2" s="222"/>
      <c r="E2" s="222"/>
      <c r="F2" s="222"/>
    </row>
    <row r="3" spans="1:18" ht="15.75" customHeight="1" x14ac:dyDescent="0.3">
      <c r="B3" s="239" t="s">
        <v>471</v>
      </c>
      <c r="C3" s="239"/>
      <c r="D3" s="239"/>
      <c r="E3" s="239"/>
      <c r="F3" s="239"/>
    </row>
    <row r="4" spans="1:18" ht="15.75" customHeight="1" x14ac:dyDescent="0.3">
      <c r="B4" s="239"/>
      <c r="C4" s="239"/>
      <c r="D4" s="239"/>
      <c r="E4" s="239"/>
      <c r="F4" s="239"/>
    </row>
    <row r="5" spans="1:18" ht="15.75" customHeight="1" x14ac:dyDescent="0.3">
      <c r="B5" s="239"/>
      <c r="C5" s="239"/>
      <c r="D5" s="239"/>
      <c r="E5" s="239"/>
      <c r="F5" s="239"/>
    </row>
    <row r="6" spans="1:18" ht="15.75" customHeight="1" x14ac:dyDescent="0.3">
      <c r="B6" s="239"/>
      <c r="C6" s="239"/>
      <c r="D6" s="239"/>
      <c r="E6" s="239"/>
      <c r="F6" s="239"/>
    </row>
    <row r="7" spans="1:18" ht="15.75" customHeight="1" x14ac:dyDescent="0.3">
      <c r="B7" s="239"/>
      <c r="C7" s="239"/>
      <c r="D7" s="239"/>
      <c r="E7" s="239"/>
      <c r="F7" s="239"/>
    </row>
    <row r="8" spans="1:18" ht="15.75" customHeight="1" x14ac:dyDescent="0.3">
      <c r="B8" s="239"/>
      <c r="C8" s="239"/>
      <c r="D8" s="239"/>
      <c r="E8" s="239"/>
      <c r="F8" s="239"/>
    </row>
    <row r="9" spans="1:18" ht="15.75" customHeight="1" x14ac:dyDescent="0.3">
      <c r="B9" s="239"/>
      <c r="C9" s="239"/>
      <c r="D9" s="239"/>
      <c r="E9" s="239"/>
      <c r="F9" s="239"/>
    </row>
    <row r="12" spans="1:18" ht="20.399999999999999" x14ac:dyDescent="0.35">
      <c r="A12" s="326" t="s">
        <v>476</v>
      </c>
      <c r="B12" s="327"/>
      <c r="C12" s="327"/>
      <c r="D12" s="327"/>
      <c r="E12" s="327"/>
      <c r="F12" s="327"/>
      <c r="G12" s="327"/>
      <c r="H12" s="327"/>
      <c r="I12" s="327"/>
      <c r="J12" s="327"/>
      <c r="K12" s="327"/>
      <c r="L12" s="327"/>
      <c r="M12" s="327"/>
      <c r="N12" s="327"/>
      <c r="O12" s="327"/>
      <c r="P12" s="327"/>
      <c r="Q12" s="327"/>
      <c r="R12" s="328"/>
    </row>
    <row r="13" spans="1:18" x14ac:dyDescent="0.3">
      <c r="A13" s="329" t="s">
        <v>9</v>
      </c>
      <c r="B13" s="329" t="s">
        <v>330</v>
      </c>
      <c r="C13" s="331" t="s">
        <v>142</v>
      </c>
      <c r="D13" s="332"/>
      <c r="E13" s="332"/>
      <c r="F13" s="333"/>
      <c r="G13" s="331" t="s">
        <v>144</v>
      </c>
      <c r="H13" s="332"/>
      <c r="I13" s="332"/>
      <c r="J13" s="333"/>
      <c r="K13" s="331" t="s">
        <v>319</v>
      </c>
      <c r="L13" s="332"/>
      <c r="M13" s="332"/>
      <c r="N13" s="333"/>
      <c r="O13" s="331" t="s">
        <v>3</v>
      </c>
      <c r="P13" s="332"/>
      <c r="Q13" s="332"/>
      <c r="R13" s="333"/>
    </row>
    <row r="14" spans="1:18" x14ac:dyDescent="0.3">
      <c r="A14" s="330"/>
      <c r="B14" s="330"/>
      <c r="C14" s="232" t="s">
        <v>11</v>
      </c>
      <c r="D14" s="232" t="s">
        <v>12</v>
      </c>
      <c r="E14" s="232" t="s">
        <v>10</v>
      </c>
      <c r="F14" s="232" t="s">
        <v>1</v>
      </c>
      <c r="G14" s="232" t="s">
        <v>11</v>
      </c>
      <c r="H14" s="232" t="s">
        <v>12</v>
      </c>
      <c r="I14" s="232" t="s">
        <v>10</v>
      </c>
      <c r="J14" s="232" t="s">
        <v>1</v>
      </c>
      <c r="K14" s="232" t="s">
        <v>11</v>
      </c>
      <c r="L14" s="232" t="s">
        <v>12</v>
      </c>
      <c r="M14" s="232" t="s">
        <v>10</v>
      </c>
      <c r="N14" s="232" t="s">
        <v>1</v>
      </c>
      <c r="O14" s="232" t="s">
        <v>11</v>
      </c>
      <c r="P14" s="232" t="s">
        <v>12</v>
      </c>
      <c r="Q14" s="232" t="s">
        <v>10</v>
      </c>
      <c r="R14" s="232" t="s">
        <v>1</v>
      </c>
    </row>
    <row r="15" spans="1:18" x14ac:dyDescent="0.3">
      <c r="A15" s="323" t="s">
        <v>370</v>
      </c>
      <c r="B15" s="233" t="s">
        <v>60</v>
      </c>
      <c r="C15" s="126"/>
      <c r="D15" s="126"/>
      <c r="E15" s="126"/>
      <c r="F15" s="126">
        <v>0</v>
      </c>
      <c r="G15" s="126">
        <v>0</v>
      </c>
      <c r="H15" s="126">
        <v>0</v>
      </c>
      <c r="I15" s="126">
        <v>0</v>
      </c>
      <c r="J15" s="126">
        <v>0</v>
      </c>
      <c r="K15" s="126">
        <v>0</v>
      </c>
      <c r="L15" s="126">
        <v>0</v>
      </c>
      <c r="M15" s="126">
        <v>0</v>
      </c>
      <c r="N15" s="126">
        <v>0</v>
      </c>
      <c r="O15" s="131">
        <f>+C15+G15+K15</f>
        <v>0</v>
      </c>
      <c r="P15" s="131">
        <f t="shared" ref="P15:P18" si="0">+D15+H15+L15</f>
        <v>0</v>
      </c>
      <c r="Q15" s="131">
        <f t="shared" ref="Q15:Q20" si="1">+E15+I15+M15</f>
        <v>0</v>
      </c>
      <c r="R15" s="131">
        <f t="shared" ref="R15:R22" si="2">+F15+J15+N15</f>
        <v>0</v>
      </c>
    </row>
    <row r="16" spans="1:18" x14ac:dyDescent="0.3">
      <c r="A16" s="324"/>
      <c r="B16" s="133" t="s">
        <v>320</v>
      </c>
      <c r="C16" s="128"/>
      <c r="D16" s="128"/>
      <c r="E16" s="126"/>
      <c r="F16" s="126"/>
      <c r="G16" s="126"/>
      <c r="H16" s="126"/>
      <c r="I16" s="126"/>
      <c r="J16" s="126"/>
      <c r="K16" s="126"/>
      <c r="L16" s="126"/>
      <c r="M16" s="126"/>
      <c r="N16" s="126"/>
      <c r="O16" s="131">
        <f t="shared" ref="O16:O18" si="3">+C16+G16+K16</f>
        <v>0</v>
      </c>
      <c r="P16" s="131">
        <f t="shared" si="0"/>
        <v>0</v>
      </c>
      <c r="Q16" s="131">
        <f t="shared" si="1"/>
        <v>0</v>
      </c>
      <c r="R16" s="131">
        <f t="shared" si="2"/>
        <v>0</v>
      </c>
    </row>
    <row r="17" spans="1:18" x14ac:dyDescent="0.3">
      <c r="A17" s="318" t="s">
        <v>321</v>
      </c>
      <c r="B17" s="233" t="s">
        <v>60</v>
      </c>
      <c r="C17" s="128">
        <v>0</v>
      </c>
      <c r="D17" s="128"/>
      <c r="E17" s="126"/>
      <c r="F17" s="126"/>
      <c r="G17" s="126"/>
      <c r="H17" s="126"/>
      <c r="I17" s="126"/>
      <c r="J17" s="126"/>
      <c r="K17" s="126"/>
      <c r="L17" s="126"/>
      <c r="M17" s="126"/>
      <c r="N17" s="126"/>
      <c r="O17" s="131">
        <f t="shared" si="3"/>
        <v>0</v>
      </c>
      <c r="P17" s="131">
        <f t="shared" si="0"/>
        <v>0</v>
      </c>
      <c r="Q17" s="131">
        <f t="shared" si="1"/>
        <v>0</v>
      </c>
      <c r="R17" s="131">
        <f t="shared" si="2"/>
        <v>0</v>
      </c>
    </row>
    <row r="18" spans="1:18" x14ac:dyDescent="0.3">
      <c r="A18" s="319"/>
      <c r="B18" s="133" t="s">
        <v>320</v>
      </c>
      <c r="C18" s="128"/>
      <c r="D18" s="128"/>
      <c r="E18" s="126"/>
      <c r="F18" s="126"/>
      <c r="G18" s="126"/>
      <c r="H18" s="126"/>
      <c r="I18" s="126"/>
      <c r="J18" s="126"/>
      <c r="K18" s="126"/>
      <c r="L18" s="126"/>
      <c r="M18" s="126"/>
      <c r="N18" s="126"/>
      <c r="O18" s="131">
        <f t="shared" si="3"/>
        <v>0</v>
      </c>
      <c r="P18" s="131">
        <f t="shared" si="0"/>
        <v>0</v>
      </c>
      <c r="Q18" s="131">
        <f t="shared" si="1"/>
        <v>0</v>
      </c>
      <c r="R18" s="131">
        <f t="shared" si="2"/>
        <v>0</v>
      </c>
    </row>
    <row r="19" spans="1:18" x14ac:dyDescent="0.3">
      <c r="A19" s="318" t="s">
        <v>322</v>
      </c>
      <c r="B19" s="233" t="s">
        <v>60</v>
      </c>
      <c r="C19" s="128"/>
      <c r="D19" s="128"/>
      <c r="E19" s="126"/>
      <c r="F19" s="126"/>
      <c r="G19" s="126"/>
      <c r="H19" s="126"/>
      <c r="I19" s="126"/>
      <c r="J19" s="126"/>
      <c r="K19" s="126"/>
      <c r="L19" s="126"/>
      <c r="M19" s="126"/>
      <c r="N19" s="126"/>
      <c r="O19" s="131">
        <f>+C19+G19+K19</f>
        <v>0</v>
      </c>
      <c r="P19" s="131">
        <f>+D19+H19+L19</f>
        <v>0</v>
      </c>
      <c r="Q19" s="131">
        <f t="shared" si="1"/>
        <v>0</v>
      </c>
      <c r="R19" s="131">
        <f t="shared" si="2"/>
        <v>0</v>
      </c>
    </row>
    <row r="20" spans="1:18" x14ac:dyDescent="0.3">
      <c r="A20" s="319"/>
      <c r="B20" s="133" t="s">
        <v>320</v>
      </c>
      <c r="C20" s="128"/>
      <c r="D20" s="128"/>
      <c r="E20" s="126"/>
      <c r="F20" s="126"/>
      <c r="G20" s="126"/>
      <c r="H20" s="126"/>
      <c r="I20" s="126"/>
      <c r="J20" s="126"/>
      <c r="K20" s="126"/>
      <c r="L20" s="126"/>
      <c r="M20" s="126"/>
      <c r="N20" s="126"/>
      <c r="O20" s="131">
        <f t="shared" ref="O20" si="4">+C20+G20+K20</f>
        <v>0</v>
      </c>
      <c r="P20" s="131">
        <f t="shared" ref="P20" si="5">+D20+H20+L20</f>
        <v>0</v>
      </c>
      <c r="Q20" s="131">
        <f t="shared" si="1"/>
        <v>0</v>
      </c>
      <c r="R20" s="131">
        <f t="shared" si="2"/>
        <v>0</v>
      </c>
    </row>
    <row r="21" spans="1:18" x14ac:dyDescent="0.3">
      <c r="A21" s="323" t="s">
        <v>470</v>
      </c>
      <c r="B21" s="233" t="s">
        <v>60</v>
      </c>
      <c r="C21" s="129"/>
      <c r="D21" s="129"/>
      <c r="E21" s="130"/>
      <c r="F21" s="126"/>
      <c r="G21" s="129"/>
      <c r="H21" s="129"/>
      <c r="I21" s="129"/>
      <c r="J21" s="129"/>
      <c r="K21" s="129"/>
      <c r="L21" s="129"/>
      <c r="M21" s="130"/>
      <c r="N21" s="126"/>
      <c r="O21" s="129"/>
      <c r="P21" s="129"/>
      <c r="Q21" s="131">
        <f>+E21+I21+M21</f>
        <v>0</v>
      </c>
      <c r="R21" s="131">
        <f t="shared" si="2"/>
        <v>0</v>
      </c>
    </row>
    <row r="22" spans="1:18" x14ac:dyDescent="0.3">
      <c r="A22" s="324"/>
      <c r="B22" s="133" t="s">
        <v>320</v>
      </c>
      <c r="C22" s="129"/>
      <c r="D22" s="129"/>
      <c r="E22" s="130"/>
      <c r="F22" s="126"/>
      <c r="G22" s="129"/>
      <c r="H22" s="129"/>
      <c r="I22" s="129"/>
      <c r="J22" s="129"/>
      <c r="K22" s="129"/>
      <c r="L22" s="129"/>
      <c r="M22" s="130"/>
      <c r="N22" s="126"/>
      <c r="O22" s="129"/>
      <c r="P22" s="129"/>
      <c r="Q22" s="131">
        <f t="shared" ref="Q22" si="6">+E22+I22+M22</f>
        <v>0</v>
      </c>
      <c r="R22" s="131">
        <f t="shared" si="2"/>
        <v>0</v>
      </c>
    </row>
    <row r="23" spans="1:18" x14ac:dyDescent="0.3">
      <c r="A23" s="318" t="s">
        <v>323</v>
      </c>
      <c r="B23" s="233" t="s">
        <v>60</v>
      </c>
      <c r="C23" s="129"/>
      <c r="D23" s="129"/>
      <c r="E23" s="129"/>
      <c r="F23" s="129"/>
      <c r="G23" s="129"/>
      <c r="H23" s="129"/>
      <c r="I23" s="128"/>
      <c r="J23" s="128"/>
      <c r="K23" s="129"/>
      <c r="L23" s="129"/>
      <c r="M23" s="129"/>
      <c r="N23" s="129"/>
      <c r="O23" s="129"/>
      <c r="P23" s="129"/>
      <c r="Q23" s="131">
        <f>+E23+I23+M23</f>
        <v>0</v>
      </c>
      <c r="R23" s="131">
        <f>+F23+J23+N23</f>
        <v>0</v>
      </c>
    </row>
    <row r="24" spans="1:18" x14ac:dyDescent="0.3">
      <c r="A24" s="319"/>
      <c r="B24" s="133" t="s">
        <v>320</v>
      </c>
      <c r="C24" s="129"/>
      <c r="D24" s="129"/>
      <c r="E24" s="129"/>
      <c r="F24" s="129"/>
      <c r="G24" s="129"/>
      <c r="H24" s="129"/>
      <c r="I24" s="128"/>
      <c r="J24" s="128"/>
      <c r="K24" s="129"/>
      <c r="L24" s="129"/>
      <c r="M24" s="129"/>
      <c r="N24" s="129"/>
      <c r="O24" s="129"/>
      <c r="P24" s="129"/>
      <c r="Q24" s="131">
        <f>+E24+I24+M24</f>
        <v>0</v>
      </c>
      <c r="R24" s="131">
        <f t="shared" ref="R24:R35" si="7">+F24+J24+N24</f>
        <v>0</v>
      </c>
    </row>
    <row r="25" spans="1:18" x14ac:dyDescent="0.3">
      <c r="A25" s="318" t="s">
        <v>324</v>
      </c>
      <c r="B25" s="233" t="s">
        <v>60</v>
      </c>
      <c r="C25" s="128">
        <v>0</v>
      </c>
      <c r="D25" s="128"/>
      <c r="E25" s="126"/>
      <c r="F25" s="126"/>
      <c r="G25" s="126"/>
      <c r="H25" s="126"/>
      <c r="I25" s="126"/>
      <c r="J25" s="126"/>
      <c r="K25" s="126"/>
      <c r="L25" s="126"/>
      <c r="M25" s="126"/>
      <c r="N25" s="126"/>
      <c r="O25" s="131">
        <f>+C25+G25+K25</f>
        <v>0</v>
      </c>
      <c r="P25" s="131">
        <f>+D25+H25+L25</f>
        <v>0</v>
      </c>
      <c r="Q25" s="131">
        <f t="shared" ref="Q25:Q35" si="8">+E25+I25+M25</f>
        <v>0</v>
      </c>
      <c r="R25" s="131">
        <f t="shared" si="7"/>
        <v>0</v>
      </c>
    </row>
    <row r="26" spans="1:18" x14ac:dyDescent="0.3">
      <c r="A26" s="319"/>
      <c r="B26" s="133" t="s">
        <v>320</v>
      </c>
      <c r="C26" s="128"/>
      <c r="D26" s="128"/>
      <c r="E26" s="126"/>
      <c r="F26" s="126"/>
      <c r="G26" s="126"/>
      <c r="H26" s="126"/>
      <c r="I26" s="126"/>
      <c r="J26" s="126"/>
      <c r="K26" s="126"/>
      <c r="L26" s="126"/>
      <c r="M26" s="126"/>
      <c r="N26" s="126"/>
      <c r="O26" s="131">
        <f t="shared" ref="O26:O35" si="9">+C26+G26+K26</f>
        <v>0</v>
      </c>
      <c r="P26" s="131">
        <f t="shared" ref="P26:P35" si="10">+D26+H26+L26</f>
        <v>0</v>
      </c>
      <c r="Q26" s="131">
        <f t="shared" si="8"/>
        <v>0</v>
      </c>
      <c r="R26" s="131">
        <f t="shared" si="7"/>
        <v>0</v>
      </c>
    </row>
    <row r="27" spans="1:18" x14ac:dyDescent="0.3">
      <c r="A27" s="318" t="s">
        <v>325</v>
      </c>
      <c r="B27" s="233" t="s">
        <v>60</v>
      </c>
      <c r="C27" s="128"/>
      <c r="D27" s="128"/>
      <c r="E27" s="126"/>
      <c r="F27" s="126"/>
      <c r="G27" s="126"/>
      <c r="H27" s="126"/>
      <c r="I27" s="126"/>
      <c r="J27" s="126"/>
      <c r="K27" s="126"/>
      <c r="L27" s="126"/>
      <c r="M27" s="126"/>
      <c r="N27" s="126"/>
      <c r="O27" s="131">
        <f t="shared" si="9"/>
        <v>0</v>
      </c>
      <c r="P27" s="131">
        <f t="shared" si="10"/>
        <v>0</v>
      </c>
      <c r="Q27" s="131">
        <f t="shared" si="8"/>
        <v>0</v>
      </c>
      <c r="R27" s="131">
        <f t="shared" si="7"/>
        <v>0</v>
      </c>
    </row>
    <row r="28" spans="1:18" x14ac:dyDescent="0.3">
      <c r="A28" s="319"/>
      <c r="B28" s="133" t="s">
        <v>320</v>
      </c>
      <c r="C28" s="128"/>
      <c r="D28" s="128"/>
      <c r="E28" s="126"/>
      <c r="F28" s="126"/>
      <c r="G28" s="126"/>
      <c r="H28" s="126"/>
      <c r="I28" s="126"/>
      <c r="J28" s="126"/>
      <c r="K28" s="126"/>
      <c r="L28" s="126"/>
      <c r="M28" s="126"/>
      <c r="N28" s="126"/>
      <c r="O28" s="131">
        <f t="shared" si="9"/>
        <v>0</v>
      </c>
      <c r="P28" s="131">
        <f t="shared" si="10"/>
        <v>0</v>
      </c>
      <c r="Q28" s="131">
        <f t="shared" si="8"/>
        <v>0</v>
      </c>
      <c r="R28" s="131">
        <f t="shared" si="7"/>
        <v>0</v>
      </c>
    </row>
    <row r="29" spans="1:18" x14ac:dyDescent="0.3">
      <c r="A29" s="318" t="s">
        <v>326</v>
      </c>
      <c r="B29" s="233" t="s">
        <v>60</v>
      </c>
      <c r="C29" s="128">
        <v>0</v>
      </c>
      <c r="D29" s="128">
        <v>0</v>
      </c>
      <c r="E29" s="126">
        <v>0</v>
      </c>
      <c r="F29" s="126"/>
      <c r="G29" s="126"/>
      <c r="H29" s="126"/>
      <c r="I29" s="126"/>
      <c r="J29" s="126"/>
      <c r="K29" s="126"/>
      <c r="L29" s="126"/>
      <c r="M29" s="126"/>
      <c r="N29" s="126"/>
      <c r="O29" s="131">
        <f t="shared" si="9"/>
        <v>0</v>
      </c>
      <c r="P29" s="131">
        <f t="shared" si="10"/>
        <v>0</v>
      </c>
      <c r="Q29" s="131">
        <f t="shared" si="8"/>
        <v>0</v>
      </c>
      <c r="R29" s="131">
        <f t="shared" si="7"/>
        <v>0</v>
      </c>
    </row>
    <row r="30" spans="1:18" x14ac:dyDescent="0.3">
      <c r="A30" s="319"/>
      <c r="B30" s="133" t="s">
        <v>320</v>
      </c>
      <c r="C30" s="128"/>
      <c r="D30" s="128"/>
      <c r="E30" s="126"/>
      <c r="F30" s="126"/>
      <c r="G30" s="126"/>
      <c r="H30" s="126"/>
      <c r="I30" s="126"/>
      <c r="J30" s="126"/>
      <c r="K30" s="126"/>
      <c r="L30" s="126"/>
      <c r="M30" s="126"/>
      <c r="N30" s="126"/>
      <c r="O30" s="131">
        <f t="shared" si="9"/>
        <v>0</v>
      </c>
      <c r="P30" s="131">
        <f t="shared" si="10"/>
        <v>0</v>
      </c>
      <c r="Q30" s="131">
        <f t="shared" si="8"/>
        <v>0</v>
      </c>
      <c r="R30" s="131">
        <f t="shared" si="7"/>
        <v>0</v>
      </c>
    </row>
    <row r="31" spans="1:18" x14ac:dyDescent="0.3">
      <c r="A31" s="318" t="s">
        <v>328</v>
      </c>
      <c r="B31" s="233" t="s">
        <v>60</v>
      </c>
      <c r="C31" s="128"/>
      <c r="D31" s="128"/>
      <c r="E31" s="126"/>
      <c r="F31" s="126"/>
      <c r="G31" s="126"/>
      <c r="H31" s="126"/>
      <c r="I31" s="126"/>
      <c r="J31" s="126"/>
      <c r="K31" s="126"/>
      <c r="L31" s="126"/>
      <c r="M31" s="126"/>
      <c r="N31" s="126"/>
      <c r="O31" s="131">
        <f t="shared" si="9"/>
        <v>0</v>
      </c>
      <c r="P31" s="131">
        <f t="shared" si="10"/>
        <v>0</v>
      </c>
      <c r="Q31" s="131">
        <f t="shared" si="8"/>
        <v>0</v>
      </c>
      <c r="R31" s="131">
        <f t="shared" si="7"/>
        <v>0</v>
      </c>
    </row>
    <row r="32" spans="1:18" x14ac:dyDescent="0.3">
      <c r="A32" s="319"/>
      <c r="B32" s="133" t="s">
        <v>369</v>
      </c>
      <c r="C32" s="128"/>
      <c r="D32" s="128"/>
      <c r="E32" s="126"/>
      <c r="F32" s="126"/>
      <c r="G32" s="126"/>
      <c r="H32" s="126"/>
      <c r="I32" s="126"/>
      <c r="J32" s="126"/>
      <c r="K32" s="126"/>
      <c r="L32" s="126"/>
      <c r="M32" s="126"/>
      <c r="N32" s="126"/>
      <c r="O32" s="131">
        <f t="shared" si="9"/>
        <v>0</v>
      </c>
      <c r="P32" s="131">
        <f t="shared" si="10"/>
        <v>0</v>
      </c>
      <c r="Q32" s="131">
        <f t="shared" si="8"/>
        <v>0</v>
      </c>
      <c r="R32" s="131">
        <f t="shared" si="7"/>
        <v>0</v>
      </c>
    </row>
    <row r="33" spans="1:18" x14ac:dyDescent="0.3">
      <c r="A33" s="318" t="s">
        <v>329</v>
      </c>
      <c r="B33" s="233" t="s">
        <v>60</v>
      </c>
      <c r="C33" s="128"/>
      <c r="D33" s="128"/>
      <c r="E33" s="126"/>
      <c r="F33" s="126"/>
      <c r="G33" s="126"/>
      <c r="H33" s="126"/>
      <c r="I33" s="126"/>
      <c r="J33" s="126"/>
      <c r="K33" s="126"/>
      <c r="L33" s="126"/>
      <c r="M33" s="126"/>
      <c r="N33" s="126"/>
      <c r="O33" s="131">
        <f t="shared" si="9"/>
        <v>0</v>
      </c>
      <c r="P33" s="131">
        <f t="shared" si="10"/>
        <v>0</v>
      </c>
      <c r="Q33" s="131">
        <f t="shared" si="8"/>
        <v>0</v>
      </c>
      <c r="R33" s="131">
        <f t="shared" si="7"/>
        <v>0</v>
      </c>
    </row>
    <row r="34" spans="1:18" x14ac:dyDescent="0.3">
      <c r="A34" s="319"/>
      <c r="B34" s="133" t="s">
        <v>369</v>
      </c>
      <c r="C34" s="128"/>
      <c r="D34" s="128"/>
      <c r="E34" s="126"/>
      <c r="F34" s="126"/>
      <c r="G34" s="126"/>
      <c r="H34" s="126"/>
      <c r="I34" s="126"/>
      <c r="J34" s="126"/>
      <c r="K34" s="126"/>
      <c r="L34" s="126"/>
      <c r="M34" s="126"/>
      <c r="N34" s="126"/>
      <c r="O34" s="131">
        <f t="shared" si="9"/>
        <v>0</v>
      </c>
      <c r="P34" s="131">
        <f t="shared" si="10"/>
        <v>0</v>
      </c>
      <c r="Q34" s="131">
        <f t="shared" si="8"/>
        <v>0</v>
      </c>
      <c r="R34" s="131">
        <f t="shared" si="7"/>
        <v>0</v>
      </c>
    </row>
    <row r="35" spans="1:18" x14ac:dyDescent="0.3">
      <c r="A35" s="233" t="s">
        <v>491</v>
      </c>
      <c r="B35" s="233" t="s">
        <v>327</v>
      </c>
      <c r="C35" s="128"/>
      <c r="D35" s="128"/>
      <c r="E35" s="126"/>
      <c r="F35" s="126"/>
      <c r="G35" s="126"/>
      <c r="H35" s="126"/>
      <c r="I35" s="126"/>
      <c r="J35" s="126"/>
      <c r="K35" s="126"/>
      <c r="L35" s="126"/>
      <c r="M35" s="126"/>
      <c r="N35" s="126"/>
      <c r="O35" s="131">
        <f t="shared" si="9"/>
        <v>0</v>
      </c>
      <c r="P35" s="131">
        <f t="shared" si="10"/>
        <v>0</v>
      </c>
      <c r="Q35" s="131">
        <f t="shared" si="8"/>
        <v>0</v>
      </c>
      <c r="R35" s="131">
        <f t="shared" si="7"/>
        <v>0</v>
      </c>
    </row>
    <row r="36" spans="1:18" x14ac:dyDescent="0.3">
      <c r="A36" s="316" t="s">
        <v>374</v>
      </c>
      <c r="B36" s="317"/>
      <c r="C36" s="131">
        <f>+C15+C17+C19+C21+C23+C25+C29+C31+C27+C33</f>
        <v>0</v>
      </c>
      <c r="D36" s="131">
        <f t="shared" ref="D36:R36" si="11">+D15+D17+D19+D21+D23+D25+D29+D31+D27+D33</f>
        <v>0</v>
      </c>
      <c r="E36" s="131">
        <f t="shared" si="11"/>
        <v>0</v>
      </c>
      <c r="F36" s="131">
        <f t="shared" si="11"/>
        <v>0</v>
      </c>
      <c r="G36" s="131">
        <f t="shared" si="11"/>
        <v>0</v>
      </c>
      <c r="H36" s="131">
        <f t="shared" si="11"/>
        <v>0</v>
      </c>
      <c r="I36" s="131">
        <f t="shared" si="11"/>
        <v>0</v>
      </c>
      <c r="J36" s="131">
        <f t="shared" si="11"/>
        <v>0</v>
      </c>
      <c r="K36" s="131">
        <f t="shared" si="11"/>
        <v>0</v>
      </c>
      <c r="L36" s="131">
        <f t="shared" si="11"/>
        <v>0</v>
      </c>
      <c r="M36" s="131">
        <f t="shared" si="11"/>
        <v>0</v>
      </c>
      <c r="N36" s="131">
        <f t="shared" si="11"/>
        <v>0</v>
      </c>
      <c r="O36" s="131">
        <f t="shared" si="11"/>
        <v>0</v>
      </c>
      <c r="P36" s="131">
        <f t="shared" si="11"/>
        <v>0</v>
      </c>
      <c r="Q36" s="131">
        <f t="shared" si="11"/>
        <v>0</v>
      </c>
      <c r="R36" s="131">
        <f t="shared" si="11"/>
        <v>0</v>
      </c>
    </row>
    <row r="37" spans="1:18" x14ac:dyDescent="0.3">
      <c r="A37" s="316" t="s">
        <v>375</v>
      </c>
      <c r="B37" s="317"/>
      <c r="C37" s="131">
        <f>+C16+C18+C20+C22+C24+C26+C30+C28+C35</f>
        <v>0</v>
      </c>
      <c r="D37" s="131">
        <f t="shared" ref="D37:R37" si="12">+D16+D18+D20+D22+D24+D26+D30+D28+D35</f>
        <v>0</v>
      </c>
      <c r="E37" s="131">
        <f t="shared" si="12"/>
        <v>0</v>
      </c>
      <c r="F37" s="131">
        <f t="shared" si="12"/>
        <v>0</v>
      </c>
      <c r="G37" s="131">
        <f t="shared" si="12"/>
        <v>0</v>
      </c>
      <c r="H37" s="131">
        <f t="shared" si="12"/>
        <v>0</v>
      </c>
      <c r="I37" s="131">
        <f t="shared" si="12"/>
        <v>0</v>
      </c>
      <c r="J37" s="131">
        <f t="shared" si="12"/>
        <v>0</v>
      </c>
      <c r="K37" s="131">
        <f t="shared" si="12"/>
        <v>0</v>
      </c>
      <c r="L37" s="131">
        <f t="shared" si="12"/>
        <v>0</v>
      </c>
      <c r="M37" s="131">
        <f t="shared" si="12"/>
        <v>0</v>
      </c>
      <c r="N37" s="131">
        <f t="shared" si="12"/>
        <v>0</v>
      </c>
      <c r="O37" s="131">
        <f t="shared" si="12"/>
        <v>0</v>
      </c>
      <c r="P37" s="131">
        <f t="shared" si="12"/>
        <v>0</v>
      </c>
      <c r="Q37" s="131">
        <f t="shared" si="12"/>
        <v>0</v>
      </c>
      <c r="R37" s="131">
        <f t="shared" si="12"/>
        <v>0</v>
      </c>
    </row>
    <row r="38" spans="1:18" x14ac:dyDescent="0.3">
      <c r="A38" s="316" t="s">
        <v>368</v>
      </c>
      <c r="B38" s="317"/>
      <c r="C38" s="131">
        <f>C32+C34</f>
        <v>0</v>
      </c>
      <c r="D38" s="131">
        <f t="shared" ref="D38:R38" si="13">D32+D34</f>
        <v>0</v>
      </c>
      <c r="E38" s="131">
        <f t="shared" si="13"/>
        <v>0</v>
      </c>
      <c r="F38" s="131">
        <f t="shared" si="13"/>
        <v>0</v>
      </c>
      <c r="G38" s="131">
        <f t="shared" si="13"/>
        <v>0</v>
      </c>
      <c r="H38" s="131">
        <f t="shared" si="13"/>
        <v>0</v>
      </c>
      <c r="I38" s="131">
        <f t="shared" si="13"/>
        <v>0</v>
      </c>
      <c r="J38" s="131">
        <f t="shared" si="13"/>
        <v>0</v>
      </c>
      <c r="K38" s="131">
        <f t="shared" si="13"/>
        <v>0</v>
      </c>
      <c r="L38" s="131">
        <f t="shared" si="13"/>
        <v>0</v>
      </c>
      <c r="M38" s="131">
        <f t="shared" si="13"/>
        <v>0</v>
      </c>
      <c r="N38" s="131">
        <f t="shared" si="13"/>
        <v>0</v>
      </c>
      <c r="O38" s="131">
        <f t="shared" si="13"/>
        <v>0</v>
      </c>
      <c r="P38" s="131">
        <f t="shared" si="13"/>
        <v>0</v>
      </c>
      <c r="Q38" s="131">
        <f t="shared" si="13"/>
        <v>0</v>
      </c>
      <c r="R38" s="131">
        <f t="shared" si="13"/>
        <v>0</v>
      </c>
    </row>
    <row r="39" spans="1:18" x14ac:dyDescent="0.3">
      <c r="A39" s="316" t="s">
        <v>240</v>
      </c>
      <c r="B39" s="317"/>
      <c r="C39" s="131">
        <f>C36-C37-C38</f>
        <v>0</v>
      </c>
      <c r="D39" s="131">
        <f t="shared" ref="D39:R39" si="14">D36-D37-D38</f>
        <v>0</v>
      </c>
      <c r="E39" s="131">
        <f t="shared" si="14"/>
        <v>0</v>
      </c>
      <c r="F39" s="131">
        <f t="shared" si="14"/>
        <v>0</v>
      </c>
      <c r="G39" s="131">
        <f t="shared" si="14"/>
        <v>0</v>
      </c>
      <c r="H39" s="131">
        <f t="shared" si="14"/>
        <v>0</v>
      </c>
      <c r="I39" s="131">
        <f t="shared" si="14"/>
        <v>0</v>
      </c>
      <c r="J39" s="131">
        <f t="shared" si="14"/>
        <v>0</v>
      </c>
      <c r="K39" s="131">
        <f t="shared" si="14"/>
        <v>0</v>
      </c>
      <c r="L39" s="131">
        <f t="shared" si="14"/>
        <v>0</v>
      </c>
      <c r="M39" s="131">
        <f t="shared" si="14"/>
        <v>0</v>
      </c>
      <c r="N39" s="131">
        <f t="shared" si="14"/>
        <v>0</v>
      </c>
      <c r="O39" s="131">
        <f t="shared" si="14"/>
        <v>0</v>
      </c>
      <c r="P39" s="131">
        <f t="shared" si="14"/>
        <v>0</v>
      </c>
      <c r="Q39" s="131">
        <f t="shared" si="14"/>
        <v>0</v>
      </c>
      <c r="R39" s="131">
        <f t="shared" si="14"/>
        <v>0</v>
      </c>
    </row>
    <row r="42" spans="1:18" ht="20.399999999999999" x14ac:dyDescent="0.35">
      <c r="A42" s="326" t="s">
        <v>477</v>
      </c>
      <c r="B42" s="327"/>
      <c r="C42" s="327"/>
      <c r="D42" s="327"/>
      <c r="E42" s="327"/>
      <c r="F42" s="327"/>
      <c r="G42" s="327"/>
      <c r="H42" s="327"/>
      <c r="I42" s="327"/>
      <c r="J42" s="327"/>
      <c r="K42" s="327"/>
      <c r="L42" s="327"/>
      <c r="M42" s="327"/>
      <c r="N42" s="327"/>
      <c r="O42" s="327"/>
      <c r="P42" s="327"/>
      <c r="Q42" s="327"/>
      <c r="R42" s="328"/>
    </row>
    <row r="43" spans="1:18" x14ac:dyDescent="0.3">
      <c r="A43" s="329" t="s">
        <v>9</v>
      </c>
      <c r="B43" s="329" t="s">
        <v>330</v>
      </c>
      <c r="C43" s="331" t="s">
        <v>142</v>
      </c>
      <c r="D43" s="332"/>
      <c r="E43" s="332"/>
      <c r="F43" s="333"/>
      <c r="G43" s="331" t="s">
        <v>144</v>
      </c>
      <c r="H43" s="332"/>
      <c r="I43" s="332"/>
      <c r="J43" s="333"/>
      <c r="K43" s="331" t="s">
        <v>319</v>
      </c>
      <c r="L43" s="332"/>
      <c r="M43" s="332"/>
      <c r="N43" s="333"/>
      <c r="O43" s="331" t="s">
        <v>3</v>
      </c>
      <c r="P43" s="332"/>
      <c r="Q43" s="332"/>
      <c r="R43" s="333"/>
    </row>
    <row r="44" spans="1:18" x14ac:dyDescent="0.3">
      <c r="A44" s="330"/>
      <c r="B44" s="330"/>
      <c r="C44" s="232" t="s">
        <v>11</v>
      </c>
      <c r="D44" s="232" t="s">
        <v>12</v>
      </c>
      <c r="E44" s="232" t="s">
        <v>10</v>
      </c>
      <c r="F44" s="232" t="s">
        <v>1</v>
      </c>
      <c r="G44" s="232" t="s">
        <v>11</v>
      </c>
      <c r="H44" s="232" t="s">
        <v>12</v>
      </c>
      <c r="I44" s="232" t="s">
        <v>10</v>
      </c>
      <c r="J44" s="232" t="s">
        <v>1</v>
      </c>
      <c r="K44" s="232" t="s">
        <v>11</v>
      </c>
      <c r="L44" s="232" t="s">
        <v>12</v>
      </c>
      <c r="M44" s="232" t="s">
        <v>10</v>
      </c>
      <c r="N44" s="232" t="s">
        <v>1</v>
      </c>
      <c r="O44" s="232" t="s">
        <v>11</v>
      </c>
      <c r="P44" s="232" t="s">
        <v>12</v>
      </c>
      <c r="Q44" s="232" t="s">
        <v>10</v>
      </c>
      <c r="R44" s="232" t="s">
        <v>1</v>
      </c>
    </row>
    <row r="45" spans="1:18" x14ac:dyDescent="0.3">
      <c r="A45" s="323" t="s">
        <v>370</v>
      </c>
      <c r="B45" s="233" t="s">
        <v>60</v>
      </c>
      <c r="C45" s="126"/>
      <c r="D45" s="126"/>
      <c r="E45" s="126"/>
      <c r="F45" s="126">
        <v>0</v>
      </c>
      <c r="G45" s="126">
        <v>0</v>
      </c>
      <c r="H45" s="126">
        <v>0</v>
      </c>
      <c r="I45" s="126">
        <v>0</v>
      </c>
      <c r="J45" s="126">
        <v>0</v>
      </c>
      <c r="K45" s="126">
        <v>0</v>
      </c>
      <c r="L45" s="126">
        <v>0</v>
      </c>
      <c r="M45" s="126">
        <v>0</v>
      </c>
      <c r="N45" s="126">
        <v>0</v>
      </c>
      <c r="O45" s="131">
        <f>+C45+G45+K45</f>
        <v>0</v>
      </c>
      <c r="P45" s="131">
        <f t="shared" ref="P45:P48" si="15">+D45+H45+L45</f>
        <v>0</v>
      </c>
      <c r="Q45" s="131">
        <f t="shared" ref="Q45:Q50" si="16">+E45+I45+M45</f>
        <v>0</v>
      </c>
      <c r="R45" s="131">
        <f t="shared" ref="R45:R52" si="17">+F45+J45+N45</f>
        <v>0</v>
      </c>
    </row>
    <row r="46" spans="1:18" x14ac:dyDescent="0.3">
      <c r="A46" s="324"/>
      <c r="B46" s="133" t="s">
        <v>320</v>
      </c>
      <c r="C46" s="128"/>
      <c r="D46" s="128"/>
      <c r="E46" s="126"/>
      <c r="F46" s="126"/>
      <c r="G46" s="126"/>
      <c r="H46" s="126"/>
      <c r="I46" s="126"/>
      <c r="J46" s="126"/>
      <c r="K46" s="126"/>
      <c r="L46" s="126"/>
      <c r="M46" s="126"/>
      <c r="N46" s="126"/>
      <c r="O46" s="131">
        <f t="shared" ref="O46:O48" si="18">+C46+G46+K46</f>
        <v>0</v>
      </c>
      <c r="P46" s="131">
        <f t="shared" si="15"/>
        <v>0</v>
      </c>
      <c r="Q46" s="131">
        <f t="shared" si="16"/>
        <v>0</v>
      </c>
      <c r="R46" s="131">
        <f t="shared" si="17"/>
        <v>0</v>
      </c>
    </row>
    <row r="47" spans="1:18" x14ac:dyDescent="0.3">
      <c r="A47" s="318" t="s">
        <v>321</v>
      </c>
      <c r="B47" s="233" t="s">
        <v>60</v>
      </c>
      <c r="C47" s="128">
        <v>0</v>
      </c>
      <c r="D47" s="128"/>
      <c r="E47" s="126"/>
      <c r="F47" s="126"/>
      <c r="G47" s="126"/>
      <c r="H47" s="126"/>
      <c r="I47" s="126"/>
      <c r="J47" s="126"/>
      <c r="K47" s="126"/>
      <c r="L47" s="126"/>
      <c r="M47" s="126"/>
      <c r="N47" s="126"/>
      <c r="O47" s="131">
        <f t="shared" si="18"/>
        <v>0</v>
      </c>
      <c r="P47" s="131">
        <f t="shared" si="15"/>
        <v>0</v>
      </c>
      <c r="Q47" s="131">
        <f t="shared" si="16"/>
        <v>0</v>
      </c>
      <c r="R47" s="131">
        <f t="shared" si="17"/>
        <v>0</v>
      </c>
    </row>
    <row r="48" spans="1:18" x14ac:dyDescent="0.3">
      <c r="A48" s="319"/>
      <c r="B48" s="133" t="s">
        <v>320</v>
      </c>
      <c r="C48" s="128"/>
      <c r="D48" s="128"/>
      <c r="E48" s="126"/>
      <c r="F48" s="126"/>
      <c r="G48" s="126"/>
      <c r="H48" s="126"/>
      <c r="I48" s="126"/>
      <c r="J48" s="126"/>
      <c r="K48" s="126"/>
      <c r="L48" s="126"/>
      <c r="M48" s="126"/>
      <c r="N48" s="126"/>
      <c r="O48" s="131">
        <f t="shared" si="18"/>
        <v>0</v>
      </c>
      <c r="P48" s="131">
        <f t="shared" si="15"/>
        <v>0</v>
      </c>
      <c r="Q48" s="131">
        <f t="shared" si="16"/>
        <v>0</v>
      </c>
      <c r="R48" s="131">
        <f t="shared" si="17"/>
        <v>0</v>
      </c>
    </row>
    <row r="49" spans="1:18" x14ac:dyDescent="0.3">
      <c r="A49" s="318" t="s">
        <v>322</v>
      </c>
      <c r="B49" s="233" t="s">
        <v>60</v>
      </c>
      <c r="C49" s="128"/>
      <c r="D49" s="128"/>
      <c r="E49" s="126"/>
      <c r="F49" s="126"/>
      <c r="G49" s="126"/>
      <c r="H49" s="126"/>
      <c r="I49" s="126"/>
      <c r="J49" s="126"/>
      <c r="K49" s="126"/>
      <c r="L49" s="126"/>
      <c r="M49" s="126"/>
      <c r="N49" s="126"/>
      <c r="O49" s="131">
        <f>+C49+G49+K49</f>
        <v>0</v>
      </c>
      <c r="P49" s="131">
        <f>+D49+H49+L49</f>
        <v>0</v>
      </c>
      <c r="Q49" s="131">
        <f t="shared" si="16"/>
        <v>0</v>
      </c>
      <c r="R49" s="131">
        <f t="shared" si="17"/>
        <v>0</v>
      </c>
    </row>
    <row r="50" spans="1:18" x14ac:dyDescent="0.3">
      <c r="A50" s="319"/>
      <c r="B50" s="133" t="s">
        <v>320</v>
      </c>
      <c r="C50" s="128"/>
      <c r="D50" s="128"/>
      <c r="E50" s="126"/>
      <c r="F50" s="126"/>
      <c r="G50" s="126"/>
      <c r="H50" s="126"/>
      <c r="I50" s="126"/>
      <c r="J50" s="126"/>
      <c r="K50" s="126"/>
      <c r="L50" s="126"/>
      <c r="M50" s="126"/>
      <c r="N50" s="126"/>
      <c r="O50" s="131">
        <f t="shared" ref="O50" si="19">+C50+G50+K50</f>
        <v>0</v>
      </c>
      <c r="P50" s="131">
        <f t="shared" ref="P50" si="20">+D50+H50+L50</f>
        <v>0</v>
      </c>
      <c r="Q50" s="131">
        <f t="shared" si="16"/>
        <v>0</v>
      </c>
      <c r="R50" s="131">
        <f t="shared" si="17"/>
        <v>0</v>
      </c>
    </row>
    <row r="51" spans="1:18" x14ac:dyDescent="0.3">
      <c r="A51" s="323" t="s">
        <v>470</v>
      </c>
      <c r="B51" s="233" t="s">
        <v>60</v>
      </c>
      <c r="C51" s="129"/>
      <c r="D51" s="129"/>
      <c r="E51" s="130"/>
      <c r="F51" s="126"/>
      <c r="G51" s="129"/>
      <c r="H51" s="129"/>
      <c r="I51" s="129"/>
      <c r="J51" s="129"/>
      <c r="K51" s="129"/>
      <c r="L51" s="129"/>
      <c r="M51" s="130"/>
      <c r="N51" s="126"/>
      <c r="O51" s="129"/>
      <c r="P51" s="129"/>
      <c r="Q51" s="131">
        <f>+E51+I51+M51</f>
        <v>0</v>
      </c>
      <c r="R51" s="131">
        <f t="shared" si="17"/>
        <v>0</v>
      </c>
    </row>
    <row r="52" spans="1:18" x14ac:dyDescent="0.3">
      <c r="A52" s="324"/>
      <c r="B52" s="133" t="s">
        <v>320</v>
      </c>
      <c r="C52" s="129"/>
      <c r="D52" s="129"/>
      <c r="E52" s="130"/>
      <c r="F52" s="126"/>
      <c r="G52" s="129"/>
      <c r="H52" s="129"/>
      <c r="I52" s="129"/>
      <c r="J52" s="129"/>
      <c r="K52" s="129"/>
      <c r="L52" s="129"/>
      <c r="M52" s="130"/>
      <c r="N52" s="126"/>
      <c r="O52" s="129"/>
      <c r="P52" s="129"/>
      <c r="Q52" s="131">
        <f t="shared" ref="Q52" si="21">+E52+I52+M52</f>
        <v>0</v>
      </c>
      <c r="R52" s="131">
        <f t="shared" si="17"/>
        <v>0</v>
      </c>
    </row>
    <row r="53" spans="1:18" x14ac:dyDescent="0.3">
      <c r="A53" s="318" t="s">
        <v>323</v>
      </c>
      <c r="B53" s="233" t="s">
        <v>60</v>
      </c>
      <c r="C53" s="129"/>
      <c r="D53" s="129"/>
      <c r="E53" s="129"/>
      <c r="F53" s="129"/>
      <c r="G53" s="129"/>
      <c r="H53" s="129"/>
      <c r="I53" s="128"/>
      <c r="J53" s="128"/>
      <c r="K53" s="129"/>
      <c r="L53" s="129"/>
      <c r="M53" s="129"/>
      <c r="N53" s="129"/>
      <c r="O53" s="129"/>
      <c r="P53" s="129"/>
      <c r="Q53" s="131">
        <f>+E53+I53+M53</f>
        <v>0</v>
      </c>
      <c r="R53" s="131">
        <f>+F53+J53+N53</f>
        <v>0</v>
      </c>
    </row>
    <row r="54" spans="1:18" x14ac:dyDescent="0.3">
      <c r="A54" s="319"/>
      <c r="B54" s="133" t="s">
        <v>320</v>
      </c>
      <c r="C54" s="129"/>
      <c r="D54" s="129"/>
      <c r="E54" s="129"/>
      <c r="F54" s="129"/>
      <c r="G54" s="129"/>
      <c r="H54" s="129"/>
      <c r="I54" s="128"/>
      <c r="J54" s="128"/>
      <c r="K54" s="129"/>
      <c r="L54" s="129"/>
      <c r="M54" s="129"/>
      <c r="N54" s="129"/>
      <c r="O54" s="129"/>
      <c r="P54" s="129"/>
      <c r="Q54" s="131">
        <f>+E54+I54+M54</f>
        <v>0</v>
      </c>
      <c r="R54" s="131">
        <f t="shared" ref="R54:R65" si="22">+F54+J54+N54</f>
        <v>0</v>
      </c>
    </row>
    <row r="55" spans="1:18" x14ac:dyDescent="0.3">
      <c r="A55" s="318" t="s">
        <v>324</v>
      </c>
      <c r="B55" s="233" t="s">
        <v>60</v>
      </c>
      <c r="C55" s="128">
        <v>0</v>
      </c>
      <c r="D55" s="128"/>
      <c r="E55" s="126"/>
      <c r="F55" s="126"/>
      <c r="G55" s="126"/>
      <c r="H55" s="126"/>
      <c r="I55" s="126"/>
      <c r="J55" s="126"/>
      <c r="K55" s="126"/>
      <c r="L55" s="126"/>
      <c r="M55" s="126"/>
      <c r="N55" s="126"/>
      <c r="O55" s="131">
        <f>+C55+G55+K55</f>
        <v>0</v>
      </c>
      <c r="P55" s="131">
        <f>+D55+H55+L55</f>
        <v>0</v>
      </c>
      <c r="Q55" s="131">
        <f t="shared" ref="Q55:Q65" si="23">+E55+I55+M55</f>
        <v>0</v>
      </c>
      <c r="R55" s="131">
        <f t="shared" si="22"/>
        <v>0</v>
      </c>
    </row>
    <row r="56" spans="1:18" x14ac:dyDescent="0.3">
      <c r="A56" s="319"/>
      <c r="B56" s="133" t="s">
        <v>320</v>
      </c>
      <c r="C56" s="128"/>
      <c r="D56" s="128"/>
      <c r="E56" s="126"/>
      <c r="F56" s="126"/>
      <c r="G56" s="126"/>
      <c r="H56" s="126"/>
      <c r="I56" s="126"/>
      <c r="J56" s="126"/>
      <c r="K56" s="126"/>
      <c r="L56" s="126"/>
      <c r="M56" s="126"/>
      <c r="N56" s="126"/>
      <c r="O56" s="131">
        <f t="shared" ref="O56:O65" si="24">+C56+G56+K56</f>
        <v>0</v>
      </c>
      <c r="P56" s="131">
        <f t="shared" ref="P56:P65" si="25">+D56+H56+L56</f>
        <v>0</v>
      </c>
      <c r="Q56" s="131">
        <f t="shared" si="23"/>
        <v>0</v>
      </c>
      <c r="R56" s="131">
        <f t="shared" si="22"/>
        <v>0</v>
      </c>
    </row>
    <row r="57" spans="1:18" x14ac:dyDescent="0.3">
      <c r="A57" s="318" t="s">
        <v>325</v>
      </c>
      <c r="B57" s="233" t="s">
        <v>60</v>
      </c>
      <c r="C57" s="128"/>
      <c r="D57" s="128"/>
      <c r="E57" s="126"/>
      <c r="F57" s="126"/>
      <c r="G57" s="126"/>
      <c r="H57" s="126"/>
      <c r="I57" s="126"/>
      <c r="J57" s="126"/>
      <c r="K57" s="126"/>
      <c r="L57" s="126"/>
      <c r="M57" s="126"/>
      <c r="N57" s="126"/>
      <c r="O57" s="131">
        <f t="shared" si="24"/>
        <v>0</v>
      </c>
      <c r="P57" s="131">
        <f t="shared" si="25"/>
        <v>0</v>
      </c>
      <c r="Q57" s="131">
        <f t="shared" si="23"/>
        <v>0</v>
      </c>
      <c r="R57" s="131">
        <f t="shared" si="22"/>
        <v>0</v>
      </c>
    </row>
    <row r="58" spans="1:18" x14ac:dyDescent="0.3">
      <c r="A58" s="319"/>
      <c r="B58" s="133" t="s">
        <v>320</v>
      </c>
      <c r="C58" s="128"/>
      <c r="D58" s="128"/>
      <c r="E58" s="126"/>
      <c r="F58" s="126"/>
      <c r="G58" s="126"/>
      <c r="H58" s="126"/>
      <c r="I58" s="126"/>
      <c r="J58" s="126"/>
      <c r="K58" s="126"/>
      <c r="L58" s="126"/>
      <c r="M58" s="126"/>
      <c r="N58" s="126"/>
      <c r="O58" s="131">
        <f t="shared" si="24"/>
        <v>0</v>
      </c>
      <c r="P58" s="131">
        <f t="shared" si="25"/>
        <v>0</v>
      </c>
      <c r="Q58" s="131">
        <f t="shared" si="23"/>
        <v>0</v>
      </c>
      <c r="R58" s="131">
        <f t="shared" si="22"/>
        <v>0</v>
      </c>
    </row>
    <row r="59" spans="1:18" x14ac:dyDescent="0.3">
      <c r="A59" s="318" t="s">
        <v>326</v>
      </c>
      <c r="B59" s="233" t="s">
        <v>60</v>
      </c>
      <c r="C59" s="128">
        <v>0</v>
      </c>
      <c r="D59" s="128">
        <v>0</v>
      </c>
      <c r="E59" s="126">
        <v>0</v>
      </c>
      <c r="F59" s="126"/>
      <c r="G59" s="126"/>
      <c r="H59" s="126"/>
      <c r="I59" s="126"/>
      <c r="J59" s="126"/>
      <c r="K59" s="126"/>
      <c r="L59" s="126"/>
      <c r="M59" s="126"/>
      <c r="N59" s="126"/>
      <c r="O59" s="131">
        <f t="shared" si="24"/>
        <v>0</v>
      </c>
      <c r="P59" s="131">
        <f t="shared" si="25"/>
        <v>0</v>
      </c>
      <c r="Q59" s="131">
        <f t="shared" si="23"/>
        <v>0</v>
      </c>
      <c r="R59" s="131">
        <f t="shared" si="22"/>
        <v>0</v>
      </c>
    </row>
    <row r="60" spans="1:18" x14ac:dyDescent="0.3">
      <c r="A60" s="319"/>
      <c r="B60" s="133" t="s">
        <v>320</v>
      </c>
      <c r="C60" s="128"/>
      <c r="D60" s="128"/>
      <c r="E60" s="126"/>
      <c r="F60" s="126"/>
      <c r="G60" s="126"/>
      <c r="H60" s="126"/>
      <c r="I60" s="126"/>
      <c r="J60" s="126"/>
      <c r="K60" s="126"/>
      <c r="L60" s="126"/>
      <c r="M60" s="126"/>
      <c r="N60" s="126"/>
      <c r="O60" s="131">
        <f t="shared" si="24"/>
        <v>0</v>
      </c>
      <c r="P60" s="131">
        <f t="shared" si="25"/>
        <v>0</v>
      </c>
      <c r="Q60" s="131">
        <f t="shared" si="23"/>
        <v>0</v>
      </c>
      <c r="R60" s="131">
        <f t="shared" si="22"/>
        <v>0</v>
      </c>
    </row>
    <row r="61" spans="1:18" x14ac:dyDescent="0.3">
      <c r="A61" s="318" t="s">
        <v>328</v>
      </c>
      <c r="B61" s="233" t="s">
        <v>60</v>
      </c>
      <c r="C61" s="128"/>
      <c r="D61" s="128"/>
      <c r="E61" s="126"/>
      <c r="F61" s="126"/>
      <c r="G61" s="126"/>
      <c r="H61" s="126"/>
      <c r="I61" s="126"/>
      <c r="J61" s="126"/>
      <c r="K61" s="126"/>
      <c r="L61" s="126"/>
      <c r="M61" s="126"/>
      <c r="N61" s="126"/>
      <c r="O61" s="131">
        <f t="shared" si="24"/>
        <v>0</v>
      </c>
      <c r="P61" s="131">
        <f t="shared" si="25"/>
        <v>0</v>
      </c>
      <c r="Q61" s="131">
        <f t="shared" si="23"/>
        <v>0</v>
      </c>
      <c r="R61" s="131">
        <f t="shared" si="22"/>
        <v>0</v>
      </c>
    </row>
    <row r="62" spans="1:18" x14ac:dyDescent="0.3">
      <c r="A62" s="319"/>
      <c r="B62" s="133" t="s">
        <v>369</v>
      </c>
      <c r="C62" s="128"/>
      <c r="D62" s="128"/>
      <c r="E62" s="126"/>
      <c r="F62" s="126"/>
      <c r="G62" s="126"/>
      <c r="H62" s="126"/>
      <c r="I62" s="126"/>
      <c r="J62" s="126"/>
      <c r="K62" s="126"/>
      <c r="L62" s="126"/>
      <c r="M62" s="126"/>
      <c r="N62" s="126"/>
      <c r="O62" s="131">
        <f t="shared" si="24"/>
        <v>0</v>
      </c>
      <c r="P62" s="131">
        <f t="shared" si="25"/>
        <v>0</v>
      </c>
      <c r="Q62" s="131">
        <f t="shared" si="23"/>
        <v>0</v>
      </c>
      <c r="R62" s="131">
        <f t="shared" si="22"/>
        <v>0</v>
      </c>
    </row>
    <row r="63" spans="1:18" x14ac:dyDescent="0.3">
      <c r="A63" s="318" t="s">
        <v>329</v>
      </c>
      <c r="B63" s="233" t="s">
        <v>60</v>
      </c>
      <c r="C63" s="128"/>
      <c r="D63" s="128"/>
      <c r="E63" s="126"/>
      <c r="F63" s="126"/>
      <c r="G63" s="126"/>
      <c r="H63" s="126"/>
      <c r="I63" s="126"/>
      <c r="J63" s="126"/>
      <c r="K63" s="126"/>
      <c r="L63" s="126"/>
      <c r="M63" s="126"/>
      <c r="N63" s="126"/>
      <c r="O63" s="131">
        <f t="shared" si="24"/>
        <v>0</v>
      </c>
      <c r="P63" s="131">
        <f t="shared" si="25"/>
        <v>0</v>
      </c>
      <c r="Q63" s="131">
        <f t="shared" si="23"/>
        <v>0</v>
      </c>
      <c r="R63" s="131">
        <f t="shared" si="22"/>
        <v>0</v>
      </c>
    </row>
    <row r="64" spans="1:18" x14ac:dyDescent="0.3">
      <c r="A64" s="319"/>
      <c r="B64" s="133" t="s">
        <v>369</v>
      </c>
      <c r="C64" s="128"/>
      <c r="D64" s="128"/>
      <c r="E64" s="126"/>
      <c r="F64" s="126"/>
      <c r="G64" s="126"/>
      <c r="H64" s="126"/>
      <c r="I64" s="126"/>
      <c r="J64" s="126"/>
      <c r="K64" s="126"/>
      <c r="L64" s="126"/>
      <c r="M64" s="126"/>
      <c r="N64" s="126"/>
      <c r="O64" s="131">
        <f t="shared" si="24"/>
        <v>0</v>
      </c>
      <c r="P64" s="131">
        <f t="shared" si="25"/>
        <v>0</v>
      </c>
      <c r="Q64" s="131">
        <f t="shared" si="23"/>
        <v>0</v>
      </c>
      <c r="R64" s="131">
        <f t="shared" si="22"/>
        <v>0</v>
      </c>
    </row>
    <row r="65" spans="1:18" x14ac:dyDescent="0.3">
      <c r="A65" s="233" t="s">
        <v>491</v>
      </c>
      <c r="B65" s="233" t="s">
        <v>327</v>
      </c>
      <c r="C65" s="128"/>
      <c r="D65" s="128"/>
      <c r="E65" s="126"/>
      <c r="F65" s="126"/>
      <c r="G65" s="126"/>
      <c r="H65" s="126"/>
      <c r="I65" s="126"/>
      <c r="J65" s="126"/>
      <c r="K65" s="126"/>
      <c r="L65" s="126"/>
      <c r="M65" s="126"/>
      <c r="N65" s="126"/>
      <c r="O65" s="131">
        <f t="shared" si="24"/>
        <v>0</v>
      </c>
      <c r="P65" s="131">
        <f t="shared" si="25"/>
        <v>0</v>
      </c>
      <c r="Q65" s="131">
        <f t="shared" si="23"/>
        <v>0</v>
      </c>
      <c r="R65" s="131">
        <f t="shared" si="22"/>
        <v>0</v>
      </c>
    </row>
    <row r="66" spans="1:18" x14ac:dyDescent="0.3">
      <c r="A66" s="316" t="s">
        <v>374</v>
      </c>
      <c r="B66" s="317"/>
      <c r="C66" s="131">
        <f>+C45+C47+C49+C51+C53+C55+C59+C61+C57+C63</f>
        <v>0</v>
      </c>
      <c r="D66" s="131">
        <f t="shared" ref="D66:R66" si="26">+D45+D47+D49+D51+D53+D55+D59+D61+D57+D63</f>
        <v>0</v>
      </c>
      <c r="E66" s="131">
        <f t="shared" si="26"/>
        <v>0</v>
      </c>
      <c r="F66" s="131">
        <f t="shared" si="26"/>
        <v>0</v>
      </c>
      <c r="G66" s="131">
        <f t="shared" si="26"/>
        <v>0</v>
      </c>
      <c r="H66" s="131">
        <f t="shared" si="26"/>
        <v>0</v>
      </c>
      <c r="I66" s="131">
        <f t="shared" si="26"/>
        <v>0</v>
      </c>
      <c r="J66" s="131">
        <f t="shared" si="26"/>
        <v>0</v>
      </c>
      <c r="K66" s="131">
        <f t="shared" si="26"/>
        <v>0</v>
      </c>
      <c r="L66" s="131">
        <f t="shared" si="26"/>
        <v>0</v>
      </c>
      <c r="M66" s="131">
        <f t="shared" si="26"/>
        <v>0</v>
      </c>
      <c r="N66" s="131">
        <f t="shared" si="26"/>
        <v>0</v>
      </c>
      <c r="O66" s="131">
        <f t="shared" si="26"/>
        <v>0</v>
      </c>
      <c r="P66" s="131">
        <f t="shared" si="26"/>
        <v>0</v>
      </c>
      <c r="Q66" s="131">
        <f t="shared" si="26"/>
        <v>0</v>
      </c>
      <c r="R66" s="131">
        <f t="shared" si="26"/>
        <v>0</v>
      </c>
    </row>
    <row r="67" spans="1:18" x14ac:dyDescent="0.3">
      <c r="A67" s="316" t="s">
        <v>375</v>
      </c>
      <c r="B67" s="317"/>
      <c r="C67" s="131">
        <f>+C46+C48+C50+C52+C54+C56+C60+C58+C65</f>
        <v>0</v>
      </c>
      <c r="D67" s="131">
        <f t="shared" ref="D67:R67" si="27">+D46+D48+D50+D52+D54+D56+D60+D58+D65</f>
        <v>0</v>
      </c>
      <c r="E67" s="131">
        <f t="shared" si="27"/>
        <v>0</v>
      </c>
      <c r="F67" s="131">
        <f t="shared" si="27"/>
        <v>0</v>
      </c>
      <c r="G67" s="131">
        <f t="shared" si="27"/>
        <v>0</v>
      </c>
      <c r="H67" s="131">
        <f t="shared" si="27"/>
        <v>0</v>
      </c>
      <c r="I67" s="131">
        <f t="shared" si="27"/>
        <v>0</v>
      </c>
      <c r="J67" s="131">
        <f t="shared" si="27"/>
        <v>0</v>
      </c>
      <c r="K67" s="131">
        <f t="shared" si="27"/>
        <v>0</v>
      </c>
      <c r="L67" s="131">
        <f t="shared" si="27"/>
        <v>0</v>
      </c>
      <c r="M67" s="131">
        <f t="shared" si="27"/>
        <v>0</v>
      </c>
      <c r="N67" s="131">
        <f t="shared" si="27"/>
        <v>0</v>
      </c>
      <c r="O67" s="131">
        <f t="shared" si="27"/>
        <v>0</v>
      </c>
      <c r="P67" s="131">
        <f t="shared" si="27"/>
        <v>0</v>
      </c>
      <c r="Q67" s="131">
        <f t="shared" si="27"/>
        <v>0</v>
      </c>
      <c r="R67" s="131">
        <f t="shared" si="27"/>
        <v>0</v>
      </c>
    </row>
    <row r="68" spans="1:18" x14ac:dyDescent="0.3">
      <c r="A68" s="316" t="s">
        <v>368</v>
      </c>
      <c r="B68" s="317"/>
      <c r="C68" s="131">
        <f>C62+C64</f>
        <v>0</v>
      </c>
      <c r="D68" s="131">
        <f t="shared" ref="D68:R68" si="28">D62+D64</f>
        <v>0</v>
      </c>
      <c r="E68" s="131">
        <f t="shared" si="28"/>
        <v>0</v>
      </c>
      <c r="F68" s="131">
        <f t="shared" si="28"/>
        <v>0</v>
      </c>
      <c r="G68" s="131">
        <f t="shared" si="28"/>
        <v>0</v>
      </c>
      <c r="H68" s="131">
        <f t="shared" si="28"/>
        <v>0</v>
      </c>
      <c r="I68" s="131">
        <f t="shared" si="28"/>
        <v>0</v>
      </c>
      <c r="J68" s="131">
        <f t="shared" si="28"/>
        <v>0</v>
      </c>
      <c r="K68" s="131">
        <f t="shared" si="28"/>
        <v>0</v>
      </c>
      <c r="L68" s="131">
        <f t="shared" si="28"/>
        <v>0</v>
      </c>
      <c r="M68" s="131">
        <f t="shared" si="28"/>
        <v>0</v>
      </c>
      <c r="N68" s="131">
        <f t="shared" si="28"/>
        <v>0</v>
      </c>
      <c r="O68" s="131">
        <f t="shared" si="28"/>
        <v>0</v>
      </c>
      <c r="P68" s="131">
        <f t="shared" si="28"/>
        <v>0</v>
      </c>
      <c r="Q68" s="131">
        <f t="shared" si="28"/>
        <v>0</v>
      </c>
      <c r="R68" s="131">
        <f t="shared" si="28"/>
        <v>0</v>
      </c>
    </row>
    <row r="69" spans="1:18" x14ac:dyDescent="0.3">
      <c r="A69" s="316" t="s">
        <v>240</v>
      </c>
      <c r="B69" s="317"/>
      <c r="C69" s="131">
        <f>C66-C67-C68</f>
        <v>0</v>
      </c>
      <c r="D69" s="131">
        <f t="shared" ref="D69:R69" si="29">D66-D67-D68</f>
        <v>0</v>
      </c>
      <c r="E69" s="131">
        <f t="shared" si="29"/>
        <v>0</v>
      </c>
      <c r="F69" s="131">
        <f t="shared" si="29"/>
        <v>0</v>
      </c>
      <c r="G69" s="131">
        <f t="shared" si="29"/>
        <v>0</v>
      </c>
      <c r="H69" s="131">
        <f t="shared" si="29"/>
        <v>0</v>
      </c>
      <c r="I69" s="131">
        <f t="shared" si="29"/>
        <v>0</v>
      </c>
      <c r="J69" s="131">
        <f t="shared" si="29"/>
        <v>0</v>
      </c>
      <c r="K69" s="131">
        <f t="shared" si="29"/>
        <v>0</v>
      </c>
      <c r="L69" s="131">
        <f t="shared" si="29"/>
        <v>0</v>
      </c>
      <c r="M69" s="131">
        <f t="shared" si="29"/>
        <v>0</v>
      </c>
      <c r="N69" s="131">
        <f t="shared" si="29"/>
        <v>0</v>
      </c>
      <c r="O69" s="131">
        <f t="shared" si="29"/>
        <v>0</v>
      </c>
      <c r="P69" s="131">
        <f t="shared" si="29"/>
        <v>0</v>
      </c>
      <c r="Q69" s="131">
        <f t="shared" si="29"/>
        <v>0</v>
      </c>
      <c r="R69" s="131">
        <f t="shared" si="29"/>
        <v>0</v>
      </c>
    </row>
    <row r="72" spans="1:18" ht="20.399999999999999" x14ac:dyDescent="0.35">
      <c r="A72" s="326" t="s">
        <v>478</v>
      </c>
      <c r="B72" s="327"/>
      <c r="C72" s="327"/>
      <c r="D72" s="327"/>
      <c r="E72" s="327"/>
      <c r="F72" s="327"/>
      <c r="G72" s="327"/>
      <c r="H72" s="327"/>
      <c r="I72" s="327"/>
      <c r="J72" s="327"/>
      <c r="K72" s="327"/>
      <c r="L72" s="327"/>
      <c r="M72" s="327"/>
      <c r="N72" s="327"/>
      <c r="O72" s="327"/>
      <c r="P72" s="327"/>
      <c r="Q72" s="327"/>
      <c r="R72" s="328"/>
    </row>
    <row r="73" spans="1:18" x14ac:dyDescent="0.3">
      <c r="A73" s="329" t="s">
        <v>9</v>
      </c>
      <c r="B73" s="329" t="s">
        <v>330</v>
      </c>
      <c r="C73" s="331" t="s">
        <v>142</v>
      </c>
      <c r="D73" s="332"/>
      <c r="E73" s="332"/>
      <c r="F73" s="333"/>
      <c r="G73" s="331" t="s">
        <v>144</v>
      </c>
      <c r="H73" s="332"/>
      <c r="I73" s="332"/>
      <c r="J73" s="333"/>
      <c r="K73" s="331" t="s">
        <v>319</v>
      </c>
      <c r="L73" s="332"/>
      <c r="M73" s="332"/>
      <c r="N73" s="333"/>
      <c r="O73" s="331" t="s">
        <v>3</v>
      </c>
      <c r="P73" s="332"/>
      <c r="Q73" s="332"/>
      <c r="R73" s="333"/>
    </row>
    <row r="74" spans="1:18" x14ac:dyDescent="0.3">
      <c r="A74" s="330"/>
      <c r="B74" s="330"/>
      <c r="C74" s="232" t="s">
        <v>11</v>
      </c>
      <c r="D74" s="232" t="s">
        <v>12</v>
      </c>
      <c r="E74" s="232" t="s">
        <v>10</v>
      </c>
      <c r="F74" s="232" t="s">
        <v>1</v>
      </c>
      <c r="G74" s="232" t="s">
        <v>11</v>
      </c>
      <c r="H74" s="232" t="s">
        <v>12</v>
      </c>
      <c r="I74" s="232" t="s">
        <v>10</v>
      </c>
      <c r="J74" s="232" t="s">
        <v>1</v>
      </c>
      <c r="K74" s="232" t="s">
        <v>11</v>
      </c>
      <c r="L74" s="232" t="s">
        <v>12</v>
      </c>
      <c r="M74" s="232" t="s">
        <v>10</v>
      </c>
      <c r="N74" s="232" t="s">
        <v>1</v>
      </c>
      <c r="O74" s="232" t="s">
        <v>11</v>
      </c>
      <c r="P74" s="232" t="s">
        <v>12</v>
      </c>
      <c r="Q74" s="232" t="s">
        <v>10</v>
      </c>
      <c r="R74" s="232" t="s">
        <v>1</v>
      </c>
    </row>
    <row r="75" spans="1:18" x14ac:dyDescent="0.3">
      <c r="A75" s="323" t="s">
        <v>370</v>
      </c>
      <c r="B75" s="233" t="s">
        <v>60</v>
      </c>
      <c r="C75" s="126"/>
      <c r="D75" s="126"/>
      <c r="E75" s="126"/>
      <c r="F75" s="126">
        <v>0</v>
      </c>
      <c r="G75" s="126">
        <v>0</v>
      </c>
      <c r="H75" s="126">
        <v>0</v>
      </c>
      <c r="I75" s="126">
        <v>0</v>
      </c>
      <c r="J75" s="126">
        <v>0</v>
      </c>
      <c r="K75" s="126">
        <v>0</v>
      </c>
      <c r="L75" s="126">
        <v>0</v>
      </c>
      <c r="M75" s="126">
        <v>0</v>
      </c>
      <c r="N75" s="126">
        <v>0</v>
      </c>
      <c r="O75" s="131">
        <f>+C75+G75+K75</f>
        <v>0</v>
      </c>
      <c r="P75" s="131">
        <f t="shared" ref="P75:P78" si="30">+D75+H75+L75</f>
        <v>0</v>
      </c>
      <c r="Q75" s="131">
        <f t="shared" ref="Q75:Q80" si="31">+E75+I75+M75</f>
        <v>0</v>
      </c>
      <c r="R75" s="131">
        <f t="shared" ref="R75:R82" si="32">+F75+J75+N75</f>
        <v>0</v>
      </c>
    </row>
    <row r="76" spans="1:18" x14ac:dyDescent="0.3">
      <c r="A76" s="324"/>
      <c r="B76" s="133" t="s">
        <v>320</v>
      </c>
      <c r="C76" s="128"/>
      <c r="D76" s="128"/>
      <c r="E76" s="126"/>
      <c r="F76" s="126"/>
      <c r="G76" s="126"/>
      <c r="H76" s="126"/>
      <c r="I76" s="126"/>
      <c r="J76" s="126"/>
      <c r="K76" s="126"/>
      <c r="L76" s="126"/>
      <c r="M76" s="126"/>
      <c r="N76" s="126"/>
      <c r="O76" s="131">
        <f t="shared" ref="O76:O78" si="33">+C76+G76+K76</f>
        <v>0</v>
      </c>
      <c r="P76" s="131">
        <f t="shared" si="30"/>
        <v>0</v>
      </c>
      <c r="Q76" s="131">
        <f t="shared" si="31"/>
        <v>0</v>
      </c>
      <c r="R76" s="131">
        <f t="shared" si="32"/>
        <v>0</v>
      </c>
    </row>
    <row r="77" spans="1:18" x14ac:dyDescent="0.3">
      <c r="A77" s="318" t="s">
        <v>321</v>
      </c>
      <c r="B77" s="233" t="s">
        <v>60</v>
      </c>
      <c r="C77" s="128">
        <v>0</v>
      </c>
      <c r="D77" s="128"/>
      <c r="E77" s="126"/>
      <c r="F77" s="126"/>
      <c r="G77" s="126"/>
      <c r="H77" s="126"/>
      <c r="I77" s="126"/>
      <c r="J77" s="126"/>
      <c r="K77" s="126"/>
      <c r="L77" s="126"/>
      <c r="M77" s="126"/>
      <c r="N77" s="126"/>
      <c r="O77" s="131">
        <f t="shared" si="33"/>
        <v>0</v>
      </c>
      <c r="P77" s="131">
        <f t="shared" si="30"/>
        <v>0</v>
      </c>
      <c r="Q77" s="131">
        <f t="shared" si="31"/>
        <v>0</v>
      </c>
      <c r="R77" s="131">
        <f t="shared" si="32"/>
        <v>0</v>
      </c>
    </row>
    <row r="78" spans="1:18" x14ac:dyDescent="0.3">
      <c r="A78" s="319"/>
      <c r="B78" s="133" t="s">
        <v>320</v>
      </c>
      <c r="C78" s="128"/>
      <c r="D78" s="128"/>
      <c r="E78" s="126"/>
      <c r="F78" s="126"/>
      <c r="G78" s="126"/>
      <c r="H78" s="126"/>
      <c r="I78" s="126"/>
      <c r="J78" s="126"/>
      <c r="K78" s="126"/>
      <c r="L78" s="126"/>
      <c r="M78" s="126"/>
      <c r="N78" s="126"/>
      <c r="O78" s="131">
        <f t="shared" si="33"/>
        <v>0</v>
      </c>
      <c r="P78" s="131">
        <f t="shared" si="30"/>
        <v>0</v>
      </c>
      <c r="Q78" s="131">
        <f t="shared" si="31"/>
        <v>0</v>
      </c>
      <c r="R78" s="131">
        <f t="shared" si="32"/>
        <v>0</v>
      </c>
    </row>
    <row r="79" spans="1:18" x14ac:dyDescent="0.3">
      <c r="A79" s="318" t="s">
        <v>322</v>
      </c>
      <c r="B79" s="233" t="s">
        <v>60</v>
      </c>
      <c r="C79" s="128"/>
      <c r="D79" s="128"/>
      <c r="E79" s="126"/>
      <c r="F79" s="126"/>
      <c r="G79" s="126"/>
      <c r="H79" s="126"/>
      <c r="I79" s="126"/>
      <c r="J79" s="126"/>
      <c r="K79" s="126"/>
      <c r="L79" s="126"/>
      <c r="M79" s="126"/>
      <c r="N79" s="126"/>
      <c r="O79" s="131">
        <f>+C79+G79+K79</f>
        <v>0</v>
      </c>
      <c r="P79" s="131">
        <f>+D79+H79+L79</f>
        <v>0</v>
      </c>
      <c r="Q79" s="131">
        <f t="shared" si="31"/>
        <v>0</v>
      </c>
      <c r="R79" s="131">
        <f t="shared" si="32"/>
        <v>0</v>
      </c>
    </row>
    <row r="80" spans="1:18" x14ac:dyDescent="0.3">
      <c r="A80" s="319"/>
      <c r="B80" s="133" t="s">
        <v>320</v>
      </c>
      <c r="C80" s="128"/>
      <c r="D80" s="128"/>
      <c r="E80" s="126"/>
      <c r="F80" s="126"/>
      <c r="G80" s="126"/>
      <c r="H80" s="126"/>
      <c r="I80" s="126"/>
      <c r="J80" s="126"/>
      <c r="K80" s="126"/>
      <c r="L80" s="126"/>
      <c r="M80" s="126"/>
      <c r="N80" s="126"/>
      <c r="O80" s="131">
        <f t="shared" ref="O80" si="34">+C80+G80+K80</f>
        <v>0</v>
      </c>
      <c r="P80" s="131">
        <f t="shared" ref="P80" si="35">+D80+H80+L80</f>
        <v>0</v>
      </c>
      <c r="Q80" s="131">
        <f t="shared" si="31"/>
        <v>0</v>
      </c>
      <c r="R80" s="131">
        <f t="shared" si="32"/>
        <v>0</v>
      </c>
    </row>
    <row r="81" spans="1:18" x14ac:dyDescent="0.3">
      <c r="A81" s="323" t="s">
        <v>470</v>
      </c>
      <c r="B81" s="233" t="s">
        <v>60</v>
      </c>
      <c r="C81" s="129"/>
      <c r="D81" s="129"/>
      <c r="E81" s="130"/>
      <c r="F81" s="126"/>
      <c r="G81" s="129"/>
      <c r="H81" s="129"/>
      <c r="I81" s="129"/>
      <c r="J81" s="129"/>
      <c r="K81" s="129"/>
      <c r="L81" s="129"/>
      <c r="M81" s="130"/>
      <c r="N81" s="126"/>
      <c r="O81" s="129"/>
      <c r="P81" s="129"/>
      <c r="Q81" s="131">
        <f>+E81+I81+M81</f>
        <v>0</v>
      </c>
      <c r="R81" s="131">
        <f t="shared" si="32"/>
        <v>0</v>
      </c>
    </row>
    <row r="82" spans="1:18" x14ac:dyDescent="0.3">
      <c r="A82" s="324"/>
      <c r="B82" s="133" t="s">
        <v>320</v>
      </c>
      <c r="C82" s="129"/>
      <c r="D82" s="129"/>
      <c r="E82" s="130"/>
      <c r="F82" s="126"/>
      <c r="G82" s="129"/>
      <c r="H82" s="129"/>
      <c r="I82" s="129"/>
      <c r="J82" s="129"/>
      <c r="K82" s="129"/>
      <c r="L82" s="129"/>
      <c r="M82" s="130"/>
      <c r="N82" s="126"/>
      <c r="O82" s="129"/>
      <c r="P82" s="129"/>
      <c r="Q82" s="131">
        <f t="shared" ref="Q82" si="36">+E82+I82+M82</f>
        <v>0</v>
      </c>
      <c r="R82" s="131">
        <f t="shared" si="32"/>
        <v>0</v>
      </c>
    </row>
    <row r="83" spans="1:18" x14ac:dyDescent="0.3">
      <c r="A83" s="318" t="s">
        <v>323</v>
      </c>
      <c r="B83" s="233" t="s">
        <v>60</v>
      </c>
      <c r="C83" s="129"/>
      <c r="D83" s="129"/>
      <c r="E83" s="129"/>
      <c r="F83" s="129"/>
      <c r="G83" s="129"/>
      <c r="H83" s="129"/>
      <c r="I83" s="128"/>
      <c r="J83" s="128"/>
      <c r="K83" s="129"/>
      <c r="L83" s="129"/>
      <c r="M83" s="129"/>
      <c r="N83" s="129"/>
      <c r="O83" s="129"/>
      <c r="P83" s="129"/>
      <c r="Q83" s="131">
        <f>+E83+I83+M83</f>
        <v>0</v>
      </c>
      <c r="R83" s="131">
        <f>+F83+J83+N83</f>
        <v>0</v>
      </c>
    </row>
    <row r="84" spans="1:18" x14ac:dyDescent="0.3">
      <c r="A84" s="319"/>
      <c r="B84" s="133" t="s">
        <v>320</v>
      </c>
      <c r="C84" s="129"/>
      <c r="D84" s="129"/>
      <c r="E84" s="129"/>
      <c r="F84" s="129"/>
      <c r="G84" s="129"/>
      <c r="H84" s="129"/>
      <c r="I84" s="128"/>
      <c r="J84" s="128"/>
      <c r="K84" s="129"/>
      <c r="L84" s="129"/>
      <c r="M84" s="129"/>
      <c r="N84" s="129"/>
      <c r="O84" s="129"/>
      <c r="P84" s="129"/>
      <c r="Q84" s="131">
        <f>+E84+I84+M84</f>
        <v>0</v>
      </c>
      <c r="R84" s="131">
        <f t="shared" ref="R84:R95" si="37">+F84+J84+N84</f>
        <v>0</v>
      </c>
    </row>
    <row r="85" spans="1:18" x14ac:dyDescent="0.3">
      <c r="A85" s="318" t="s">
        <v>324</v>
      </c>
      <c r="B85" s="233" t="s">
        <v>60</v>
      </c>
      <c r="C85" s="128">
        <v>0</v>
      </c>
      <c r="D85" s="128"/>
      <c r="E85" s="126"/>
      <c r="F85" s="126"/>
      <c r="G85" s="126"/>
      <c r="H85" s="126"/>
      <c r="I85" s="126"/>
      <c r="J85" s="126"/>
      <c r="K85" s="126"/>
      <c r="L85" s="126"/>
      <c r="M85" s="126"/>
      <c r="N85" s="126"/>
      <c r="O85" s="131">
        <f>+C85+G85+K85</f>
        <v>0</v>
      </c>
      <c r="P85" s="131">
        <f>+D85+H85+L85</f>
        <v>0</v>
      </c>
      <c r="Q85" s="131">
        <f t="shared" ref="Q85:Q95" si="38">+E85+I85+M85</f>
        <v>0</v>
      </c>
      <c r="R85" s="131">
        <f t="shared" si="37"/>
        <v>0</v>
      </c>
    </row>
    <row r="86" spans="1:18" x14ac:dyDescent="0.3">
      <c r="A86" s="319"/>
      <c r="B86" s="133" t="s">
        <v>320</v>
      </c>
      <c r="C86" s="128"/>
      <c r="D86" s="128"/>
      <c r="E86" s="126"/>
      <c r="F86" s="126"/>
      <c r="G86" s="126"/>
      <c r="H86" s="126"/>
      <c r="I86" s="126"/>
      <c r="J86" s="126"/>
      <c r="K86" s="126"/>
      <c r="L86" s="126"/>
      <c r="M86" s="126"/>
      <c r="N86" s="126"/>
      <c r="O86" s="131">
        <f t="shared" ref="O86:O95" si="39">+C86+G86+K86</f>
        <v>0</v>
      </c>
      <c r="P86" s="131">
        <f t="shared" ref="P86:P95" si="40">+D86+H86+L86</f>
        <v>0</v>
      </c>
      <c r="Q86" s="131">
        <f t="shared" si="38"/>
        <v>0</v>
      </c>
      <c r="R86" s="131">
        <f t="shared" si="37"/>
        <v>0</v>
      </c>
    </row>
    <row r="87" spans="1:18" x14ac:dyDescent="0.3">
      <c r="A87" s="318" t="s">
        <v>325</v>
      </c>
      <c r="B87" s="233" t="s">
        <v>60</v>
      </c>
      <c r="C87" s="128"/>
      <c r="D87" s="128"/>
      <c r="E87" s="126"/>
      <c r="F87" s="126"/>
      <c r="G87" s="126"/>
      <c r="H87" s="126"/>
      <c r="I87" s="126"/>
      <c r="J87" s="126"/>
      <c r="K87" s="126"/>
      <c r="L87" s="126"/>
      <c r="M87" s="126"/>
      <c r="N87" s="126"/>
      <c r="O87" s="131">
        <f t="shared" si="39"/>
        <v>0</v>
      </c>
      <c r="P87" s="131">
        <f t="shared" si="40"/>
        <v>0</v>
      </c>
      <c r="Q87" s="131">
        <f t="shared" si="38"/>
        <v>0</v>
      </c>
      <c r="R87" s="131">
        <f t="shared" si="37"/>
        <v>0</v>
      </c>
    </row>
    <row r="88" spans="1:18" x14ac:dyDescent="0.3">
      <c r="A88" s="319"/>
      <c r="B88" s="133" t="s">
        <v>320</v>
      </c>
      <c r="C88" s="128"/>
      <c r="D88" s="128"/>
      <c r="E88" s="126"/>
      <c r="F88" s="126"/>
      <c r="G88" s="126"/>
      <c r="H88" s="126"/>
      <c r="I88" s="126"/>
      <c r="J88" s="126"/>
      <c r="K88" s="126"/>
      <c r="L88" s="126"/>
      <c r="M88" s="126"/>
      <c r="N88" s="126"/>
      <c r="O88" s="131">
        <f t="shared" si="39"/>
        <v>0</v>
      </c>
      <c r="P88" s="131">
        <f t="shared" si="40"/>
        <v>0</v>
      </c>
      <c r="Q88" s="131">
        <f t="shared" si="38"/>
        <v>0</v>
      </c>
      <c r="R88" s="131">
        <f t="shared" si="37"/>
        <v>0</v>
      </c>
    </row>
    <row r="89" spans="1:18" x14ac:dyDescent="0.3">
      <c r="A89" s="318" t="s">
        <v>326</v>
      </c>
      <c r="B89" s="233" t="s">
        <v>60</v>
      </c>
      <c r="C89" s="128">
        <v>0</v>
      </c>
      <c r="D89" s="128">
        <v>0</v>
      </c>
      <c r="E89" s="126">
        <v>0</v>
      </c>
      <c r="F89" s="126"/>
      <c r="G89" s="126"/>
      <c r="H89" s="126"/>
      <c r="I89" s="126"/>
      <c r="J89" s="126"/>
      <c r="K89" s="126"/>
      <c r="L89" s="126"/>
      <c r="M89" s="126"/>
      <c r="N89" s="126"/>
      <c r="O89" s="131">
        <f t="shared" si="39"/>
        <v>0</v>
      </c>
      <c r="P89" s="131">
        <f t="shared" si="40"/>
        <v>0</v>
      </c>
      <c r="Q89" s="131">
        <f t="shared" si="38"/>
        <v>0</v>
      </c>
      <c r="R89" s="131">
        <f t="shared" si="37"/>
        <v>0</v>
      </c>
    </row>
    <row r="90" spans="1:18" x14ac:dyDescent="0.3">
      <c r="A90" s="319"/>
      <c r="B90" s="133" t="s">
        <v>320</v>
      </c>
      <c r="C90" s="128"/>
      <c r="D90" s="128"/>
      <c r="E90" s="126"/>
      <c r="F90" s="126"/>
      <c r="G90" s="126"/>
      <c r="H90" s="126"/>
      <c r="I90" s="126"/>
      <c r="J90" s="126"/>
      <c r="K90" s="126"/>
      <c r="L90" s="126"/>
      <c r="M90" s="126"/>
      <c r="N90" s="126"/>
      <c r="O90" s="131">
        <f t="shared" si="39"/>
        <v>0</v>
      </c>
      <c r="P90" s="131">
        <f t="shared" si="40"/>
        <v>0</v>
      </c>
      <c r="Q90" s="131">
        <f t="shared" si="38"/>
        <v>0</v>
      </c>
      <c r="R90" s="131">
        <f t="shared" si="37"/>
        <v>0</v>
      </c>
    </row>
    <row r="91" spans="1:18" x14ac:dyDescent="0.3">
      <c r="A91" s="318" t="s">
        <v>328</v>
      </c>
      <c r="B91" s="233" t="s">
        <v>60</v>
      </c>
      <c r="C91" s="128"/>
      <c r="D91" s="128"/>
      <c r="E91" s="126"/>
      <c r="F91" s="126"/>
      <c r="G91" s="126"/>
      <c r="H91" s="126"/>
      <c r="I91" s="126"/>
      <c r="J91" s="126"/>
      <c r="K91" s="126"/>
      <c r="L91" s="126"/>
      <c r="M91" s="126"/>
      <c r="N91" s="126"/>
      <c r="O91" s="131">
        <f t="shared" si="39"/>
        <v>0</v>
      </c>
      <c r="P91" s="131">
        <f t="shared" si="40"/>
        <v>0</v>
      </c>
      <c r="Q91" s="131">
        <f t="shared" si="38"/>
        <v>0</v>
      </c>
      <c r="R91" s="131">
        <f t="shared" si="37"/>
        <v>0</v>
      </c>
    </row>
    <row r="92" spans="1:18" x14ac:dyDescent="0.3">
      <c r="A92" s="319"/>
      <c r="B92" s="133" t="s">
        <v>369</v>
      </c>
      <c r="C92" s="128"/>
      <c r="D92" s="128"/>
      <c r="E92" s="126"/>
      <c r="F92" s="126"/>
      <c r="G92" s="126"/>
      <c r="H92" s="126"/>
      <c r="I92" s="126"/>
      <c r="J92" s="126"/>
      <c r="K92" s="126"/>
      <c r="L92" s="126"/>
      <c r="M92" s="126"/>
      <c r="N92" s="126"/>
      <c r="O92" s="131">
        <f t="shared" si="39"/>
        <v>0</v>
      </c>
      <c r="P92" s="131">
        <f t="shared" si="40"/>
        <v>0</v>
      </c>
      <c r="Q92" s="131">
        <f t="shared" si="38"/>
        <v>0</v>
      </c>
      <c r="R92" s="131">
        <f t="shared" si="37"/>
        <v>0</v>
      </c>
    </row>
    <row r="93" spans="1:18" x14ac:dyDescent="0.3">
      <c r="A93" s="318" t="s">
        <v>329</v>
      </c>
      <c r="B93" s="233" t="s">
        <v>60</v>
      </c>
      <c r="C93" s="128"/>
      <c r="D93" s="128"/>
      <c r="E93" s="126"/>
      <c r="F93" s="126"/>
      <c r="G93" s="126"/>
      <c r="H93" s="126"/>
      <c r="I93" s="126"/>
      <c r="J93" s="126"/>
      <c r="K93" s="126"/>
      <c r="L93" s="126"/>
      <c r="M93" s="126"/>
      <c r="N93" s="126"/>
      <c r="O93" s="131">
        <f t="shared" si="39"/>
        <v>0</v>
      </c>
      <c r="P93" s="131">
        <f t="shared" si="40"/>
        <v>0</v>
      </c>
      <c r="Q93" s="131">
        <f t="shared" si="38"/>
        <v>0</v>
      </c>
      <c r="R93" s="131">
        <f t="shared" si="37"/>
        <v>0</v>
      </c>
    </row>
    <row r="94" spans="1:18" x14ac:dyDescent="0.3">
      <c r="A94" s="319"/>
      <c r="B94" s="133" t="s">
        <v>369</v>
      </c>
      <c r="C94" s="128"/>
      <c r="D94" s="128"/>
      <c r="E94" s="126"/>
      <c r="F94" s="126"/>
      <c r="G94" s="126"/>
      <c r="H94" s="126"/>
      <c r="I94" s="126"/>
      <c r="J94" s="126"/>
      <c r="K94" s="126"/>
      <c r="L94" s="126"/>
      <c r="M94" s="126"/>
      <c r="N94" s="126"/>
      <c r="O94" s="131">
        <f t="shared" si="39"/>
        <v>0</v>
      </c>
      <c r="P94" s="131">
        <f t="shared" si="40"/>
        <v>0</v>
      </c>
      <c r="Q94" s="131">
        <f t="shared" si="38"/>
        <v>0</v>
      </c>
      <c r="R94" s="131">
        <f t="shared" si="37"/>
        <v>0</v>
      </c>
    </row>
    <row r="95" spans="1:18" x14ac:dyDescent="0.3">
      <c r="A95" s="233" t="s">
        <v>491</v>
      </c>
      <c r="B95" s="233" t="s">
        <v>327</v>
      </c>
      <c r="C95" s="128"/>
      <c r="D95" s="128"/>
      <c r="E95" s="126"/>
      <c r="F95" s="126"/>
      <c r="G95" s="126"/>
      <c r="H95" s="126"/>
      <c r="I95" s="126"/>
      <c r="J95" s="126"/>
      <c r="K95" s="126"/>
      <c r="L95" s="126"/>
      <c r="M95" s="126"/>
      <c r="N95" s="126"/>
      <c r="O95" s="131">
        <f t="shared" si="39"/>
        <v>0</v>
      </c>
      <c r="P95" s="131">
        <f t="shared" si="40"/>
        <v>0</v>
      </c>
      <c r="Q95" s="131">
        <f t="shared" si="38"/>
        <v>0</v>
      </c>
      <c r="R95" s="131">
        <f t="shared" si="37"/>
        <v>0</v>
      </c>
    </row>
    <row r="96" spans="1:18" x14ac:dyDescent="0.3">
      <c r="A96" s="316" t="s">
        <v>374</v>
      </c>
      <c r="B96" s="317"/>
      <c r="C96" s="131">
        <f>+C75+C77+C79+C81+C83+C85+C89+C91+C87+C93</f>
        <v>0</v>
      </c>
      <c r="D96" s="131">
        <f t="shared" ref="D96:R96" si="41">+D75+D77+D79+D81+D83+D85+D89+D91+D87+D93</f>
        <v>0</v>
      </c>
      <c r="E96" s="131">
        <f t="shared" si="41"/>
        <v>0</v>
      </c>
      <c r="F96" s="131">
        <f t="shared" si="41"/>
        <v>0</v>
      </c>
      <c r="G96" s="131">
        <f t="shared" si="41"/>
        <v>0</v>
      </c>
      <c r="H96" s="131">
        <f t="shared" si="41"/>
        <v>0</v>
      </c>
      <c r="I96" s="131">
        <f t="shared" si="41"/>
        <v>0</v>
      </c>
      <c r="J96" s="131">
        <f t="shared" si="41"/>
        <v>0</v>
      </c>
      <c r="K96" s="131">
        <f t="shared" si="41"/>
        <v>0</v>
      </c>
      <c r="L96" s="131">
        <f t="shared" si="41"/>
        <v>0</v>
      </c>
      <c r="M96" s="131">
        <f t="shared" si="41"/>
        <v>0</v>
      </c>
      <c r="N96" s="131">
        <f t="shared" si="41"/>
        <v>0</v>
      </c>
      <c r="O96" s="131">
        <f t="shared" si="41"/>
        <v>0</v>
      </c>
      <c r="P96" s="131">
        <f t="shared" si="41"/>
        <v>0</v>
      </c>
      <c r="Q96" s="131">
        <f t="shared" si="41"/>
        <v>0</v>
      </c>
      <c r="R96" s="131">
        <f t="shared" si="41"/>
        <v>0</v>
      </c>
    </row>
    <row r="97" spans="1:20" x14ac:dyDescent="0.3">
      <c r="A97" s="316" t="s">
        <v>375</v>
      </c>
      <c r="B97" s="317"/>
      <c r="C97" s="131">
        <f>+C76+C78+C80+C82+C84+C86+C90+C88+C95</f>
        <v>0</v>
      </c>
      <c r="D97" s="131">
        <f t="shared" ref="D97:R97" si="42">+D76+D78+D80+D82+D84+D86+D90+D88+D95</f>
        <v>0</v>
      </c>
      <c r="E97" s="131">
        <f t="shared" si="42"/>
        <v>0</v>
      </c>
      <c r="F97" s="131">
        <f t="shared" si="42"/>
        <v>0</v>
      </c>
      <c r="G97" s="131">
        <f t="shared" si="42"/>
        <v>0</v>
      </c>
      <c r="H97" s="131">
        <f t="shared" si="42"/>
        <v>0</v>
      </c>
      <c r="I97" s="131">
        <f t="shared" si="42"/>
        <v>0</v>
      </c>
      <c r="J97" s="131">
        <f t="shared" si="42"/>
        <v>0</v>
      </c>
      <c r="K97" s="131">
        <f t="shared" si="42"/>
        <v>0</v>
      </c>
      <c r="L97" s="131">
        <f t="shared" si="42"/>
        <v>0</v>
      </c>
      <c r="M97" s="131">
        <f t="shared" si="42"/>
        <v>0</v>
      </c>
      <c r="N97" s="131">
        <f t="shared" si="42"/>
        <v>0</v>
      </c>
      <c r="O97" s="131">
        <f t="shared" si="42"/>
        <v>0</v>
      </c>
      <c r="P97" s="131">
        <f t="shared" si="42"/>
        <v>0</v>
      </c>
      <c r="Q97" s="131">
        <f t="shared" si="42"/>
        <v>0</v>
      </c>
      <c r="R97" s="131">
        <f t="shared" si="42"/>
        <v>0</v>
      </c>
    </row>
    <row r="98" spans="1:20" x14ac:dyDescent="0.3">
      <c r="A98" s="316" t="s">
        <v>368</v>
      </c>
      <c r="B98" s="317"/>
      <c r="C98" s="131">
        <f>C92+C94</f>
        <v>0</v>
      </c>
      <c r="D98" s="131">
        <f t="shared" ref="D98:R98" si="43">D92+D94</f>
        <v>0</v>
      </c>
      <c r="E98" s="131">
        <f t="shared" si="43"/>
        <v>0</v>
      </c>
      <c r="F98" s="131">
        <f t="shared" si="43"/>
        <v>0</v>
      </c>
      <c r="G98" s="131">
        <f t="shared" si="43"/>
        <v>0</v>
      </c>
      <c r="H98" s="131">
        <f t="shared" si="43"/>
        <v>0</v>
      </c>
      <c r="I98" s="131">
        <f t="shared" si="43"/>
        <v>0</v>
      </c>
      <c r="J98" s="131">
        <f t="shared" si="43"/>
        <v>0</v>
      </c>
      <c r="K98" s="131">
        <f t="shared" si="43"/>
        <v>0</v>
      </c>
      <c r="L98" s="131">
        <f t="shared" si="43"/>
        <v>0</v>
      </c>
      <c r="M98" s="131">
        <f t="shared" si="43"/>
        <v>0</v>
      </c>
      <c r="N98" s="131">
        <f t="shared" si="43"/>
        <v>0</v>
      </c>
      <c r="O98" s="131">
        <f t="shared" si="43"/>
        <v>0</v>
      </c>
      <c r="P98" s="131">
        <f t="shared" si="43"/>
        <v>0</v>
      </c>
      <c r="Q98" s="131">
        <f t="shared" si="43"/>
        <v>0</v>
      </c>
      <c r="R98" s="131">
        <f t="shared" si="43"/>
        <v>0</v>
      </c>
    </row>
    <row r="99" spans="1:20" x14ac:dyDescent="0.3">
      <c r="A99" s="316" t="s">
        <v>240</v>
      </c>
      <c r="B99" s="317"/>
      <c r="C99" s="131">
        <f>C96-C97-C98</f>
        <v>0</v>
      </c>
      <c r="D99" s="131">
        <f t="shared" ref="D99:R99" si="44">D96-D97-D98</f>
        <v>0</v>
      </c>
      <c r="E99" s="131">
        <f t="shared" si="44"/>
        <v>0</v>
      </c>
      <c r="F99" s="131">
        <f t="shared" si="44"/>
        <v>0</v>
      </c>
      <c r="G99" s="131">
        <f t="shared" si="44"/>
        <v>0</v>
      </c>
      <c r="H99" s="131">
        <f t="shared" si="44"/>
        <v>0</v>
      </c>
      <c r="I99" s="131">
        <f t="shared" si="44"/>
        <v>0</v>
      </c>
      <c r="J99" s="131">
        <f t="shared" si="44"/>
        <v>0</v>
      </c>
      <c r="K99" s="131">
        <f t="shared" si="44"/>
        <v>0</v>
      </c>
      <c r="L99" s="131">
        <f t="shared" si="44"/>
        <v>0</v>
      </c>
      <c r="M99" s="131">
        <f t="shared" si="44"/>
        <v>0</v>
      </c>
      <c r="N99" s="131">
        <f t="shared" si="44"/>
        <v>0</v>
      </c>
      <c r="O99" s="131">
        <f t="shared" si="44"/>
        <v>0</v>
      </c>
      <c r="P99" s="131">
        <f t="shared" si="44"/>
        <v>0</v>
      </c>
      <c r="Q99" s="131">
        <f t="shared" si="44"/>
        <v>0</v>
      </c>
      <c r="R99" s="131">
        <f t="shared" si="44"/>
        <v>0</v>
      </c>
    </row>
    <row r="102" spans="1:20" ht="20.399999999999999" x14ac:dyDescent="0.35">
      <c r="A102" s="326" t="s">
        <v>479</v>
      </c>
      <c r="B102" s="327"/>
      <c r="C102" s="327"/>
      <c r="D102" s="327"/>
      <c r="E102" s="327"/>
      <c r="F102" s="327"/>
      <c r="G102" s="327"/>
      <c r="H102" s="327"/>
      <c r="I102" s="327"/>
      <c r="J102" s="327"/>
      <c r="K102" s="327"/>
      <c r="L102" s="327"/>
      <c r="M102" s="327"/>
      <c r="N102" s="327"/>
      <c r="O102" s="327"/>
      <c r="P102" s="327"/>
      <c r="Q102" s="327"/>
      <c r="R102" s="328"/>
    </row>
    <row r="103" spans="1:20" x14ac:dyDescent="0.3">
      <c r="A103" s="329" t="s">
        <v>9</v>
      </c>
      <c r="B103" s="329" t="s">
        <v>330</v>
      </c>
      <c r="C103" s="331" t="s">
        <v>142</v>
      </c>
      <c r="D103" s="332"/>
      <c r="E103" s="332"/>
      <c r="F103" s="333"/>
      <c r="G103" s="331" t="s">
        <v>144</v>
      </c>
      <c r="H103" s="332"/>
      <c r="I103" s="332"/>
      <c r="J103" s="333"/>
      <c r="K103" s="331" t="s">
        <v>319</v>
      </c>
      <c r="L103" s="332"/>
      <c r="M103" s="332"/>
      <c r="N103" s="333"/>
      <c r="O103" s="331" t="s">
        <v>3</v>
      </c>
      <c r="P103" s="332"/>
      <c r="Q103" s="332"/>
      <c r="R103" s="333"/>
    </row>
    <row r="104" spans="1:20" x14ac:dyDescent="0.3">
      <c r="A104" s="330"/>
      <c r="B104" s="330"/>
      <c r="C104" s="232" t="s">
        <v>11</v>
      </c>
      <c r="D104" s="232" t="s">
        <v>12</v>
      </c>
      <c r="E104" s="232" t="s">
        <v>10</v>
      </c>
      <c r="F104" s="232" t="s">
        <v>1</v>
      </c>
      <c r="G104" s="232" t="s">
        <v>11</v>
      </c>
      <c r="H104" s="232" t="s">
        <v>12</v>
      </c>
      <c r="I104" s="232" t="s">
        <v>10</v>
      </c>
      <c r="J104" s="232" t="s">
        <v>1</v>
      </c>
      <c r="K104" s="232" t="s">
        <v>11</v>
      </c>
      <c r="L104" s="232" t="s">
        <v>12</v>
      </c>
      <c r="M104" s="232" t="s">
        <v>10</v>
      </c>
      <c r="N104" s="232" t="s">
        <v>1</v>
      </c>
      <c r="O104" s="232" t="s">
        <v>11</v>
      </c>
      <c r="P104" s="232" t="s">
        <v>12</v>
      </c>
      <c r="Q104" s="232" t="s">
        <v>10</v>
      </c>
      <c r="R104" s="232" t="s">
        <v>1</v>
      </c>
    </row>
    <row r="105" spans="1:20" ht="15.75" customHeight="1" x14ac:dyDescent="0.3">
      <c r="A105" s="323" t="s">
        <v>370</v>
      </c>
      <c r="B105" s="233" t="s">
        <v>60</v>
      </c>
      <c r="C105" s="126"/>
      <c r="D105" s="126"/>
      <c r="E105" s="126"/>
      <c r="F105" s="126">
        <v>0</v>
      </c>
      <c r="G105" s="126">
        <v>0</v>
      </c>
      <c r="H105" s="126">
        <v>0</v>
      </c>
      <c r="I105" s="126">
        <v>0</v>
      </c>
      <c r="J105" s="126">
        <v>0</v>
      </c>
      <c r="K105" s="126">
        <v>0</v>
      </c>
      <c r="L105" s="126">
        <v>0</v>
      </c>
      <c r="M105" s="126">
        <v>0</v>
      </c>
      <c r="N105" s="126">
        <v>0</v>
      </c>
      <c r="O105" s="131">
        <f>+C105+G105+K105</f>
        <v>0</v>
      </c>
      <c r="P105" s="131">
        <f t="shared" ref="O105:R107" si="45">+D105+H105+L105</f>
        <v>0</v>
      </c>
      <c r="Q105" s="131">
        <f t="shared" si="45"/>
        <v>0</v>
      </c>
      <c r="R105" s="131">
        <f t="shared" si="45"/>
        <v>0</v>
      </c>
    </row>
    <row r="106" spans="1:20" ht="14.4" customHeight="1" x14ac:dyDescent="0.3">
      <c r="A106" s="324"/>
      <c r="B106" s="133" t="s">
        <v>320</v>
      </c>
      <c r="C106" s="128"/>
      <c r="D106" s="128"/>
      <c r="E106" s="126"/>
      <c r="F106" s="126"/>
      <c r="G106" s="126"/>
      <c r="H106" s="126"/>
      <c r="I106" s="126"/>
      <c r="J106" s="126"/>
      <c r="K106" s="126"/>
      <c r="L106" s="126"/>
      <c r="M106" s="126"/>
      <c r="N106" s="126"/>
      <c r="O106" s="131">
        <f t="shared" si="45"/>
        <v>0</v>
      </c>
      <c r="P106" s="131">
        <f t="shared" si="45"/>
        <v>0</v>
      </c>
      <c r="Q106" s="131">
        <f t="shared" si="45"/>
        <v>0</v>
      </c>
      <c r="R106" s="131">
        <f t="shared" si="45"/>
        <v>0</v>
      </c>
    </row>
    <row r="107" spans="1:20" ht="14.4" customHeight="1" x14ac:dyDescent="0.3">
      <c r="A107" s="318" t="s">
        <v>321</v>
      </c>
      <c r="B107" s="233" t="s">
        <v>60</v>
      </c>
      <c r="C107" s="128">
        <v>0</v>
      </c>
      <c r="D107" s="128"/>
      <c r="E107" s="126"/>
      <c r="F107" s="126"/>
      <c r="G107" s="126"/>
      <c r="H107" s="126"/>
      <c r="I107" s="126"/>
      <c r="J107" s="126"/>
      <c r="K107" s="126"/>
      <c r="L107" s="126"/>
      <c r="M107" s="126"/>
      <c r="N107" s="126"/>
      <c r="O107" s="131">
        <f t="shared" si="45"/>
        <v>0</v>
      </c>
      <c r="P107" s="131">
        <f t="shared" ref="P107:P110" si="46">+D107+H107+L107</f>
        <v>0</v>
      </c>
      <c r="Q107" s="131">
        <f t="shared" ref="Q107:Q110" si="47">+E107+I107+M107</f>
        <v>0</v>
      </c>
      <c r="R107" s="131">
        <f t="shared" ref="R107:R112" si="48">+F107+J107+N107</f>
        <v>0</v>
      </c>
    </row>
    <row r="108" spans="1:20" ht="14.4" customHeight="1" x14ac:dyDescent="0.3">
      <c r="A108" s="319"/>
      <c r="B108" s="133" t="s">
        <v>320</v>
      </c>
      <c r="C108" s="128"/>
      <c r="D108" s="128"/>
      <c r="E108" s="126"/>
      <c r="F108" s="126"/>
      <c r="G108" s="126"/>
      <c r="H108" s="126"/>
      <c r="I108" s="126"/>
      <c r="J108" s="126"/>
      <c r="K108" s="126"/>
      <c r="L108" s="126"/>
      <c r="M108" s="126"/>
      <c r="N108" s="126"/>
      <c r="O108" s="131">
        <f t="shared" ref="O108:O110" si="49">+C108+G108+K108</f>
        <v>0</v>
      </c>
      <c r="P108" s="131">
        <f t="shared" si="46"/>
        <v>0</v>
      </c>
      <c r="Q108" s="131">
        <f t="shared" si="47"/>
        <v>0</v>
      </c>
      <c r="R108" s="131">
        <f t="shared" si="48"/>
        <v>0</v>
      </c>
    </row>
    <row r="109" spans="1:20" ht="14.4" customHeight="1" x14ac:dyDescent="0.3">
      <c r="A109" s="318" t="s">
        <v>322</v>
      </c>
      <c r="B109" s="233" t="s">
        <v>60</v>
      </c>
      <c r="C109" s="128"/>
      <c r="D109" s="128"/>
      <c r="E109" s="126"/>
      <c r="F109" s="126"/>
      <c r="G109" s="126"/>
      <c r="H109" s="126"/>
      <c r="I109" s="126"/>
      <c r="J109" s="126"/>
      <c r="K109" s="126"/>
      <c r="L109" s="126"/>
      <c r="M109" s="126"/>
      <c r="N109" s="126"/>
      <c r="O109" s="131">
        <f>+C109+G109+K109</f>
        <v>0</v>
      </c>
      <c r="P109" s="131">
        <f>+D109+H109+L109</f>
        <v>0</v>
      </c>
      <c r="Q109" s="131">
        <f t="shared" si="47"/>
        <v>0</v>
      </c>
      <c r="R109" s="131">
        <f t="shared" si="48"/>
        <v>0</v>
      </c>
    </row>
    <row r="110" spans="1:20" ht="14.4" customHeight="1" x14ac:dyDescent="0.3">
      <c r="A110" s="319"/>
      <c r="B110" s="133" t="s">
        <v>320</v>
      </c>
      <c r="C110" s="128"/>
      <c r="D110" s="128"/>
      <c r="E110" s="126"/>
      <c r="F110" s="126"/>
      <c r="G110" s="126"/>
      <c r="H110" s="126"/>
      <c r="I110" s="126"/>
      <c r="J110" s="126"/>
      <c r="K110" s="126"/>
      <c r="L110" s="126"/>
      <c r="M110" s="126"/>
      <c r="N110" s="126"/>
      <c r="O110" s="131">
        <f t="shared" si="49"/>
        <v>0</v>
      </c>
      <c r="P110" s="131">
        <f t="shared" si="46"/>
        <v>0</v>
      </c>
      <c r="Q110" s="131">
        <f t="shared" si="47"/>
        <v>0</v>
      </c>
      <c r="R110" s="131">
        <f t="shared" si="48"/>
        <v>0</v>
      </c>
    </row>
    <row r="111" spans="1:20" ht="14.4" customHeight="1" x14ac:dyDescent="0.3">
      <c r="A111" s="323" t="s">
        <v>470</v>
      </c>
      <c r="B111" s="233" t="s">
        <v>60</v>
      </c>
      <c r="C111" s="129"/>
      <c r="D111" s="129"/>
      <c r="E111" s="130"/>
      <c r="F111" s="126"/>
      <c r="G111" s="129"/>
      <c r="H111" s="129"/>
      <c r="I111" s="129"/>
      <c r="J111" s="129"/>
      <c r="K111" s="129"/>
      <c r="L111" s="129"/>
      <c r="M111" s="130"/>
      <c r="N111" s="126"/>
      <c r="O111" s="129"/>
      <c r="P111" s="129"/>
      <c r="Q111" s="131">
        <f>+E111+I111+M111</f>
        <v>0</v>
      </c>
      <c r="R111" s="131">
        <f t="shared" si="48"/>
        <v>0</v>
      </c>
      <c r="S111" s="127">
        <f t="shared" ref="S111:S112" si="50">+G111+K111+O111</f>
        <v>0</v>
      </c>
      <c r="T111" s="127">
        <f t="shared" ref="T111:T112" si="51">+H111+L111+P111</f>
        <v>0</v>
      </c>
    </row>
    <row r="112" spans="1:20" ht="14.4" customHeight="1" x14ac:dyDescent="0.3">
      <c r="A112" s="324"/>
      <c r="B112" s="133" t="s">
        <v>320</v>
      </c>
      <c r="C112" s="129"/>
      <c r="D112" s="129"/>
      <c r="E112" s="130"/>
      <c r="F112" s="126"/>
      <c r="G112" s="129"/>
      <c r="H112" s="129"/>
      <c r="I112" s="129"/>
      <c r="J112" s="129"/>
      <c r="K112" s="129"/>
      <c r="L112" s="129"/>
      <c r="M112" s="130"/>
      <c r="N112" s="126"/>
      <c r="O112" s="129"/>
      <c r="P112" s="129"/>
      <c r="Q112" s="131">
        <f t="shared" ref="Q112" si="52">+E112+I112+M112</f>
        <v>0</v>
      </c>
      <c r="R112" s="131">
        <f t="shared" si="48"/>
        <v>0</v>
      </c>
      <c r="S112" s="127">
        <f t="shared" si="50"/>
        <v>0</v>
      </c>
      <c r="T112" s="127">
        <f t="shared" si="51"/>
        <v>0</v>
      </c>
    </row>
    <row r="113" spans="1:20" ht="14.4" customHeight="1" x14ac:dyDescent="0.3">
      <c r="A113" s="318" t="s">
        <v>323</v>
      </c>
      <c r="B113" s="233" t="s">
        <v>60</v>
      </c>
      <c r="C113" s="129"/>
      <c r="D113" s="129"/>
      <c r="E113" s="129"/>
      <c r="F113" s="129"/>
      <c r="G113" s="129"/>
      <c r="H113" s="129"/>
      <c r="I113" s="128"/>
      <c r="J113" s="128"/>
      <c r="K113" s="129"/>
      <c r="L113" s="129"/>
      <c r="M113" s="129"/>
      <c r="N113" s="129"/>
      <c r="O113" s="129"/>
      <c r="P113" s="129"/>
      <c r="Q113" s="131">
        <f>+E113+I113+M113</f>
        <v>0</v>
      </c>
      <c r="R113" s="131">
        <f>+F113+J113+N113</f>
        <v>0</v>
      </c>
    </row>
    <row r="114" spans="1:20" ht="14.4" customHeight="1" x14ac:dyDescent="0.3">
      <c r="A114" s="319"/>
      <c r="B114" s="133" t="s">
        <v>320</v>
      </c>
      <c r="C114" s="129"/>
      <c r="D114" s="129"/>
      <c r="E114" s="129"/>
      <c r="F114" s="129"/>
      <c r="G114" s="129"/>
      <c r="H114" s="129"/>
      <c r="I114" s="128"/>
      <c r="J114" s="128"/>
      <c r="K114" s="129"/>
      <c r="L114" s="129"/>
      <c r="M114" s="129"/>
      <c r="N114" s="129"/>
      <c r="O114" s="129"/>
      <c r="P114" s="129"/>
      <c r="Q114" s="131">
        <f>+E114+I114+M114</f>
        <v>0</v>
      </c>
      <c r="R114" s="131">
        <f t="shared" ref="R114:R115" si="53">+F114+J114+N114</f>
        <v>0</v>
      </c>
      <c r="S114" s="127">
        <f t="shared" ref="S114:S115" si="54">+G114+K114+O114</f>
        <v>0</v>
      </c>
      <c r="T114" s="127">
        <f t="shared" ref="T114:T115" si="55">+H114+L114+P114</f>
        <v>0</v>
      </c>
    </row>
    <row r="115" spans="1:20" ht="14.4" customHeight="1" x14ac:dyDescent="0.3">
      <c r="A115" s="318" t="s">
        <v>324</v>
      </c>
      <c r="B115" s="233" t="s">
        <v>60</v>
      </c>
      <c r="C115" s="128">
        <v>0</v>
      </c>
      <c r="D115" s="128"/>
      <c r="E115" s="126"/>
      <c r="F115" s="126"/>
      <c r="G115" s="126"/>
      <c r="H115" s="126"/>
      <c r="I115" s="126"/>
      <c r="J115" s="126"/>
      <c r="K115" s="126"/>
      <c r="L115" s="126"/>
      <c r="M115" s="126"/>
      <c r="N115" s="126"/>
      <c r="O115" s="131">
        <f>+C115+G115+K115</f>
        <v>0</v>
      </c>
      <c r="P115" s="131">
        <f>+D115+H115+L115</f>
        <v>0</v>
      </c>
      <c r="Q115" s="131">
        <f t="shared" ref="Q115" si="56">+E115+I115+M115</f>
        <v>0</v>
      </c>
      <c r="R115" s="131">
        <f t="shared" si="53"/>
        <v>0</v>
      </c>
      <c r="S115" s="127">
        <f t="shared" si="54"/>
        <v>0</v>
      </c>
      <c r="T115" s="127">
        <f t="shared" si="55"/>
        <v>0</v>
      </c>
    </row>
    <row r="116" spans="1:20" ht="14.4" customHeight="1" x14ac:dyDescent="0.3">
      <c r="A116" s="319"/>
      <c r="B116" s="133" t="s">
        <v>320</v>
      </c>
      <c r="C116" s="128"/>
      <c r="D116" s="128"/>
      <c r="E116" s="126"/>
      <c r="F116" s="126"/>
      <c r="G116" s="126"/>
      <c r="H116" s="126"/>
      <c r="I116" s="126"/>
      <c r="J116" s="126"/>
      <c r="K116" s="126"/>
      <c r="L116" s="126"/>
      <c r="M116" s="126"/>
      <c r="N116" s="126"/>
      <c r="O116" s="131">
        <f t="shared" ref="O116:O125" si="57">+C116+G116+K116</f>
        <v>0</v>
      </c>
      <c r="P116" s="131">
        <f t="shared" ref="P116:P125" si="58">+D116+H116+L116</f>
        <v>0</v>
      </c>
      <c r="Q116" s="131">
        <f t="shared" ref="Q116:Q125" si="59">+E116+I116+M116</f>
        <v>0</v>
      </c>
      <c r="R116" s="131">
        <f t="shared" ref="R116:R125" si="60">+F116+J116+N116</f>
        <v>0</v>
      </c>
    </row>
    <row r="117" spans="1:20" ht="14.4" customHeight="1" x14ac:dyDescent="0.3">
      <c r="A117" s="318" t="s">
        <v>325</v>
      </c>
      <c r="B117" s="233" t="s">
        <v>60</v>
      </c>
      <c r="C117" s="128"/>
      <c r="D117" s="128"/>
      <c r="E117" s="126"/>
      <c r="F117" s="126"/>
      <c r="G117" s="126"/>
      <c r="H117" s="126"/>
      <c r="I117" s="126"/>
      <c r="J117" s="126"/>
      <c r="K117" s="126"/>
      <c r="L117" s="126"/>
      <c r="M117" s="126"/>
      <c r="N117" s="126"/>
      <c r="O117" s="131">
        <f t="shared" si="57"/>
        <v>0</v>
      </c>
      <c r="P117" s="131">
        <f t="shared" si="58"/>
        <v>0</v>
      </c>
      <c r="Q117" s="131">
        <f t="shared" si="59"/>
        <v>0</v>
      </c>
      <c r="R117" s="131">
        <f t="shared" si="60"/>
        <v>0</v>
      </c>
    </row>
    <row r="118" spans="1:20" ht="14.4" customHeight="1" x14ac:dyDescent="0.3">
      <c r="A118" s="319"/>
      <c r="B118" s="133" t="s">
        <v>320</v>
      </c>
      <c r="C118" s="128"/>
      <c r="D118" s="128"/>
      <c r="E118" s="126"/>
      <c r="F118" s="126"/>
      <c r="G118" s="126"/>
      <c r="H118" s="126"/>
      <c r="I118" s="126"/>
      <c r="J118" s="126"/>
      <c r="K118" s="126"/>
      <c r="L118" s="126"/>
      <c r="M118" s="126"/>
      <c r="N118" s="126"/>
      <c r="O118" s="131">
        <f t="shared" si="57"/>
        <v>0</v>
      </c>
      <c r="P118" s="131">
        <f t="shared" si="58"/>
        <v>0</v>
      </c>
      <c r="Q118" s="131">
        <f t="shared" si="59"/>
        <v>0</v>
      </c>
      <c r="R118" s="131">
        <f t="shared" si="60"/>
        <v>0</v>
      </c>
    </row>
    <row r="119" spans="1:20" ht="14.4" customHeight="1" x14ac:dyDescent="0.3">
      <c r="A119" s="318" t="s">
        <v>326</v>
      </c>
      <c r="B119" s="233" t="s">
        <v>60</v>
      </c>
      <c r="C119" s="128">
        <v>0</v>
      </c>
      <c r="D119" s="128">
        <v>0</v>
      </c>
      <c r="E119" s="126">
        <v>0</v>
      </c>
      <c r="F119" s="126"/>
      <c r="G119" s="126"/>
      <c r="H119" s="126"/>
      <c r="I119" s="126"/>
      <c r="J119" s="126"/>
      <c r="K119" s="126"/>
      <c r="L119" s="126"/>
      <c r="M119" s="126"/>
      <c r="N119" s="126"/>
      <c r="O119" s="131">
        <f t="shared" si="57"/>
        <v>0</v>
      </c>
      <c r="P119" s="131">
        <f t="shared" si="58"/>
        <v>0</v>
      </c>
      <c r="Q119" s="131">
        <f t="shared" si="59"/>
        <v>0</v>
      </c>
      <c r="R119" s="131">
        <f t="shared" si="60"/>
        <v>0</v>
      </c>
    </row>
    <row r="120" spans="1:20" ht="14.4" customHeight="1" x14ac:dyDescent="0.3">
      <c r="A120" s="319"/>
      <c r="B120" s="133" t="s">
        <v>320</v>
      </c>
      <c r="C120" s="128"/>
      <c r="D120" s="128"/>
      <c r="E120" s="126"/>
      <c r="F120" s="126"/>
      <c r="G120" s="126"/>
      <c r="H120" s="126"/>
      <c r="I120" s="126"/>
      <c r="J120" s="126"/>
      <c r="K120" s="126"/>
      <c r="L120" s="126"/>
      <c r="M120" s="126"/>
      <c r="N120" s="126"/>
      <c r="O120" s="131">
        <f t="shared" si="57"/>
        <v>0</v>
      </c>
      <c r="P120" s="131">
        <f t="shared" si="58"/>
        <v>0</v>
      </c>
      <c r="Q120" s="131">
        <f t="shared" si="59"/>
        <v>0</v>
      </c>
      <c r="R120" s="131">
        <f t="shared" si="60"/>
        <v>0</v>
      </c>
    </row>
    <row r="121" spans="1:20" ht="14.4" customHeight="1" x14ac:dyDescent="0.3">
      <c r="A121" s="318" t="s">
        <v>328</v>
      </c>
      <c r="B121" s="233" t="s">
        <v>60</v>
      </c>
      <c r="C121" s="128"/>
      <c r="D121" s="128"/>
      <c r="E121" s="126"/>
      <c r="F121" s="126"/>
      <c r="G121" s="126"/>
      <c r="H121" s="126"/>
      <c r="I121" s="126"/>
      <c r="J121" s="126"/>
      <c r="K121" s="126"/>
      <c r="L121" s="126"/>
      <c r="M121" s="126"/>
      <c r="N121" s="126"/>
      <c r="O121" s="131">
        <f t="shared" si="57"/>
        <v>0</v>
      </c>
      <c r="P121" s="131">
        <f t="shared" si="58"/>
        <v>0</v>
      </c>
      <c r="Q121" s="131">
        <f t="shared" si="59"/>
        <v>0</v>
      </c>
      <c r="R121" s="131">
        <f t="shared" si="60"/>
        <v>0</v>
      </c>
    </row>
    <row r="122" spans="1:20" ht="14.4" customHeight="1" x14ac:dyDescent="0.3">
      <c r="A122" s="319"/>
      <c r="B122" s="133" t="s">
        <v>369</v>
      </c>
      <c r="C122" s="128"/>
      <c r="D122" s="128"/>
      <c r="E122" s="126"/>
      <c r="F122" s="126"/>
      <c r="G122" s="126"/>
      <c r="H122" s="126"/>
      <c r="I122" s="126"/>
      <c r="J122" s="126"/>
      <c r="K122" s="126"/>
      <c r="L122" s="126"/>
      <c r="M122" s="126"/>
      <c r="N122" s="126"/>
      <c r="O122" s="131">
        <f t="shared" si="57"/>
        <v>0</v>
      </c>
      <c r="P122" s="131">
        <f t="shared" si="58"/>
        <v>0</v>
      </c>
      <c r="Q122" s="131">
        <f t="shared" si="59"/>
        <v>0</v>
      </c>
      <c r="R122" s="131">
        <f t="shared" si="60"/>
        <v>0</v>
      </c>
    </row>
    <row r="123" spans="1:20" ht="14.4" customHeight="1" x14ac:dyDescent="0.3">
      <c r="A123" s="318" t="s">
        <v>329</v>
      </c>
      <c r="B123" s="233" t="s">
        <v>60</v>
      </c>
      <c r="C123" s="128"/>
      <c r="D123" s="128"/>
      <c r="E123" s="126"/>
      <c r="F123" s="126"/>
      <c r="G123" s="126"/>
      <c r="H123" s="126"/>
      <c r="I123" s="126"/>
      <c r="J123" s="126"/>
      <c r="K123" s="126"/>
      <c r="L123" s="126"/>
      <c r="M123" s="126"/>
      <c r="N123" s="126"/>
      <c r="O123" s="131">
        <f t="shared" si="57"/>
        <v>0</v>
      </c>
      <c r="P123" s="131">
        <f t="shared" si="58"/>
        <v>0</v>
      </c>
      <c r="Q123" s="131">
        <f t="shared" si="59"/>
        <v>0</v>
      </c>
      <c r="R123" s="131">
        <f t="shared" si="60"/>
        <v>0</v>
      </c>
    </row>
    <row r="124" spans="1:20" ht="14.4" customHeight="1" x14ac:dyDescent="0.3">
      <c r="A124" s="319"/>
      <c r="B124" s="133" t="s">
        <v>369</v>
      </c>
      <c r="C124" s="128"/>
      <c r="D124" s="128"/>
      <c r="E124" s="126"/>
      <c r="F124" s="126"/>
      <c r="G124" s="126"/>
      <c r="H124" s="126"/>
      <c r="I124" s="126"/>
      <c r="J124" s="126"/>
      <c r="K124" s="126"/>
      <c r="L124" s="126"/>
      <c r="M124" s="126"/>
      <c r="N124" s="126"/>
      <c r="O124" s="131">
        <f t="shared" si="57"/>
        <v>0</v>
      </c>
      <c r="P124" s="131">
        <f t="shared" si="58"/>
        <v>0</v>
      </c>
      <c r="Q124" s="131">
        <f t="shared" si="59"/>
        <v>0</v>
      </c>
      <c r="R124" s="131">
        <f t="shared" si="60"/>
        <v>0</v>
      </c>
    </row>
    <row r="125" spans="1:20" ht="14.4" customHeight="1" x14ac:dyDescent="0.3">
      <c r="A125" s="233" t="s">
        <v>491</v>
      </c>
      <c r="B125" s="233" t="s">
        <v>327</v>
      </c>
      <c r="C125" s="128"/>
      <c r="D125" s="128"/>
      <c r="E125" s="126"/>
      <c r="F125" s="126"/>
      <c r="G125" s="126"/>
      <c r="H125" s="126"/>
      <c r="I125" s="126"/>
      <c r="J125" s="126"/>
      <c r="K125" s="126"/>
      <c r="L125" s="126"/>
      <c r="M125" s="126"/>
      <c r="N125" s="126"/>
      <c r="O125" s="131">
        <f t="shared" si="57"/>
        <v>0</v>
      </c>
      <c r="P125" s="131">
        <f t="shared" si="58"/>
        <v>0</v>
      </c>
      <c r="Q125" s="131">
        <f t="shared" si="59"/>
        <v>0</v>
      </c>
      <c r="R125" s="131">
        <f t="shared" si="60"/>
        <v>0</v>
      </c>
    </row>
    <row r="126" spans="1:20" s="84" customFormat="1" ht="14.4" customHeight="1" x14ac:dyDescent="0.3">
      <c r="A126" s="316" t="s">
        <v>374</v>
      </c>
      <c r="B126" s="317"/>
      <c r="C126" s="131">
        <f>+C105+C107+C109+C111+C113+C115+C119+C121+C117+C123</f>
        <v>0</v>
      </c>
      <c r="D126" s="131">
        <f t="shared" ref="D126:R126" si="61">+D105+D107+D109+D111+D113+D115+D119+D121+D117+D123</f>
        <v>0</v>
      </c>
      <c r="E126" s="131">
        <f t="shared" si="61"/>
        <v>0</v>
      </c>
      <c r="F126" s="131">
        <f t="shared" si="61"/>
        <v>0</v>
      </c>
      <c r="G126" s="131">
        <f t="shared" si="61"/>
        <v>0</v>
      </c>
      <c r="H126" s="131">
        <f t="shared" si="61"/>
        <v>0</v>
      </c>
      <c r="I126" s="131">
        <f t="shared" si="61"/>
        <v>0</v>
      </c>
      <c r="J126" s="131">
        <f t="shared" si="61"/>
        <v>0</v>
      </c>
      <c r="K126" s="131">
        <f t="shared" si="61"/>
        <v>0</v>
      </c>
      <c r="L126" s="131">
        <f t="shared" si="61"/>
        <v>0</v>
      </c>
      <c r="M126" s="131">
        <f t="shared" si="61"/>
        <v>0</v>
      </c>
      <c r="N126" s="131">
        <f t="shared" si="61"/>
        <v>0</v>
      </c>
      <c r="O126" s="131">
        <f t="shared" si="61"/>
        <v>0</v>
      </c>
      <c r="P126" s="131">
        <f t="shared" si="61"/>
        <v>0</v>
      </c>
      <c r="Q126" s="131">
        <f t="shared" si="61"/>
        <v>0</v>
      </c>
      <c r="R126" s="131">
        <f t="shared" si="61"/>
        <v>0</v>
      </c>
    </row>
    <row r="127" spans="1:20" s="84" customFormat="1" ht="14.4" customHeight="1" x14ac:dyDescent="0.3">
      <c r="A127" s="316" t="s">
        <v>375</v>
      </c>
      <c r="B127" s="317"/>
      <c r="C127" s="131">
        <f>+C106+C108+C110+C112+C114+C116+C120+C118+C125</f>
        <v>0</v>
      </c>
      <c r="D127" s="131">
        <f t="shared" ref="D127:R127" si="62">+D106+D108+D110+D112+D114+D116+D120+D118+D125</f>
        <v>0</v>
      </c>
      <c r="E127" s="131">
        <f t="shared" si="62"/>
        <v>0</v>
      </c>
      <c r="F127" s="131">
        <f t="shared" si="62"/>
        <v>0</v>
      </c>
      <c r="G127" s="131">
        <f t="shared" si="62"/>
        <v>0</v>
      </c>
      <c r="H127" s="131">
        <f t="shared" si="62"/>
        <v>0</v>
      </c>
      <c r="I127" s="131">
        <f t="shared" si="62"/>
        <v>0</v>
      </c>
      <c r="J127" s="131">
        <f t="shared" si="62"/>
        <v>0</v>
      </c>
      <c r="K127" s="131">
        <f t="shared" si="62"/>
        <v>0</v>
      </c>
      <c r="L127" s="131">
        <f t="shared" si="62"/>
        <v>0</v>
      </c>
      <c r="M127" s="131">
        <f t="shared" si="62"/>
        <v>0</v>
      </c>
      <c r="N127" s="131">
        <f t="shared" si="62"/>
        <v>0</v>
      </c>
      <c r="O127" s="131">
        <f t="shared" si="62"/>
        <v>0</v>
      </c>
      <c r="P127" s="131">
        <f t="shared" si="62"/>
        <v>0</v>
      </c>
      <c r="Q127" s="131">
        <f t="shared" si="62"/>
        <v>0</v>
      </c>
      <c r="R127" s="131">
        <f t="shared" si="62"/>
        <v>0</v>
      </c>
    </row>
    <row r="128" spans="1:20" s="84" customFormat="1" ht="14.4" customHeight="1" x14ac:dyDescent="0.3">
      <c r="A128" s="316" t="s">
        <v>368</v>
      </c>
      <c r="B128" s="317"/>
      <c r="C128" s="131">
        <f>C122+C124</f>
        <v>0</v>
      </c>
      <c r="D128" s="131">
        <f t="shared" ref="D128:R128" si="63">D122+D124</f>
        <v>0</v>
      </c>
      <c r="E128" s="131">
        <f t="shared" si="63"/>
        <v>0</v>
      </c>
      <c r="F128" s="131">
        <f t="shared" si="63"/>
        <v>0</v>
      </c>
      <c r="G128" s="131">
        <f t="shared" si="63"/>
        <v>0</v>
      </c>
      <c r="H128" s="131">
        <f t="shared" si="63"/>
        <v>0</v>
      </c>
      <c r="I128" s="131">
        <f t="shared" si="63"/>
        <v>0</v>
      </c>
      <c r="J128" s="131">
        <f t="shared" si="63"/>
        <v>0</v>
      </c>
      <c r="K128" s="131">
        <f t="shared" si="63"/>
        <v>0</v>
      </c>
      <c r="L128" s="131">
        <f t="shared" si="63"/>
        <v>0</v>
      </c>
      <c r="M128" s="131">
        <f t="shared" si="63"/>
        <v>0</v>
      </c>
      <c r="N128" s="131">
        <f t="shared" si="63"/>
        <v>0</v>
      </c>
      <c r="O128" s="131">
        <f t="shared" si="63"/>
        <v>0</v>
      </c>
      <c r="P128" s="131">
        <f t="shared" si="63"/>
        <v>0</v>
      </c>
      <c r="Q128" s="131">
        <f t="shared" si="63"/>
        <v>0</v>
      </c>
      <c r="R128" s="131">
        <f t="shared" si="63"/>
        <v>0</v>
      </c>
    </row>
    <row r="129" spans="1:18" s="84" customFormat="1" ht="14.4" customHeight="1" x14ac:dyDescent="0.3">
      <c r="A129" s="316" t="s">
        <v>240</v>
      </c>
      <c r="B129" s="317"/>
      <c r="C129" s="131">
        <f>C126-C127-C128</f>
        <v>0</v>
      </c>
      <c r="D129" s="131">
        <f t="shared" ref="D129:R129" si="64">D126-D127-D128</f>
        <v>0</v>
      </c>
      <c r="E129" s="131">
        <f t="shared" si="64"/>
        <v>0</v>
      </c>
      <c r="F129" s="131">
        <f t="shared" si="64"/>
        <v>0</v>
      </c>
      <c r="G129" s="131">
        <f t="shared" si="64"/>
        <v>0</v>
      </c>
      <c r="H129" s="131">
        <f t="shared" si="64"/>
        <v>0</v>
      </c>
      <c r="I129" s="131">
        <f t="shared" si="64"/>
        <v>0</v>
      </c>
      <c r="J129" s="131">
        <f t="shared" si="64"/>
        <v>0</v>
      </c>
      <c r="K129" s="131">
        <f t="shared" si="64"/>
        <v>0</v>
      </c>
      <c r="L129" s="131">
        <f t="shared" si="64"/>
        <v>0</v>
      </c>
      <c r="M129" s="131">
        <f t="shared" si="64"/>
        <v>0</v>
      </c>
      <c r="N129" s="131">
        <f t="shared" si="64"/>
        <v>0</v>
      </c>
      <c r="O129" s="131">
        <f t="shared" si="64"/>
        <v>0</v>
      </c>
      <c r="P129" s="131">
        <f t="shared" si="64"/>
        <v>0</v>
      </c>
      <c r="Q129" s="131">
        <f t="shared" si="64"/>
        <v>0</v>
      </c>
      <c r="R129" s="131">
        <f t="shared" si="64"/>
        <v>0</v>
      </c>
    </row>
    <row r="130" spans="1:18" ht="14.4" customHeight="1" x14ac:dyDescent="0.3">
      <c r="A130" s="85"/>
      <c r="B130" s="86"/>
      <c r="C130" s="87"/>
      <c r="D130" s="87"/>
      <c r="E130" s="88"/>
      <c r="F130" s="88"/>
      <c r="G130" s="88"/>
      <c r="H130" s="88"/>
      <c r="I130" s="88"/>
      <c r="J130" s="88"/>
      <c r="K130" s="88"/>
      <c r="L130" s="88"/>
      <c r="M130" s="88"/>
      <c r="N130" s="88"/>
      <c r="O130" s="89"/>
      <c r="P130" s="89"/>
      <c r="Q130" s="89"/>
      <c r="R130" s="89"/>
    </row>
    <row r="132" spans="1:18" ht="20.399999999999999" x14ac:dyDescent="0.35">
      <c r="A132" s="320" t="s">
        <v>480</v>
      </c>
      <c r="B132" s="320"/>
      <c r="C132" s="320"/>
      <c r="D132" s="320"/>
      <c r="E132" s="320"/>
      <c r="F132" s="320"/>
      <c r="G132" s="320"/>
      <c r="H132" s="320"/>
      <c r="I132" s="320"/>
      <c r="J132" s="320"/>
      <c r="K132" s="320"/>
      <c r="L132" s="320"/>
      <c r="M132" s="320"/>
      <c r="N132" s="320"/>
      <c r="O132" s="320"/>
      <c r="P132" s="320"/>
      <c r="Q132" s="320"/>
      <c r="R132" s="320"/>
    </row>
    <row r="133" spans="1:18" x14ac:dyDescent="0.3">
      <c r="A133" s="321" t="s">
        <v>9</v>
      </c>
      <c r="B133" s="321" t="s">
        <v>330</v>
      </c>
      <c r="C133" s="322" t="s">
        <v>142</v>
      </c>
      <c r="D133" s="322"/>
      <c r="E133" s="322"/>
      <c r="F133" s="322"/>
      <c r="G133" s="322" t="s">
        <v>144</v>
      </c>
      <c r="H133" s="322"/>
      <c r="I133" s="322"/>
      <c r="J133" s="322"/>
      <c r="K133" s="322" t="s">
        <v>319</v>
      </c>
      <c r="L133" s="322"/>
      <c r="M133" s="322"/>
      <c r="N133" s="322"/>
      <c r="O133" s="322" t="s">
        <v>3</v>
      </c>
      <c r="P133" s="322"/>
      <c r="Q133" s="322"/>
      <c r="R133" s="322"/>
    </row>
    <row r="134" spans="1:18" x14ac:dyDescent="0.3">
      <c r="A134" s="321"/>
      <c r="B134" s="321"/>
      <c r="C134" s="134" t="s">
        <v>11</v>
      </c>
      <c r="D134" s="134" t="s">
        <v>12</v>
      </c>
      <c r="E134" s="134" t="s">
        <v>10</v>
      </c>
      <c r="F134" s="134" t="s">
        <v>1</v>
      </c>
      <c r="G134" s="134" t="s">
        <v>11</v>
      </c>
      <c r="H134" s="134" t="s">
        <v>12</v>
      </c>
      <c r="I134" s="134" t="s">
        <v>10</v>
      </c>
      <c r="J134" s="134" t="s">
        <v>1</v>
      </c>
      <c r="K134" s="134" t="s">
        <v>11</v>
      </c>
      <c r="L134" s="134" t="s">
        <v>12</v>
      </c>
      <c r="M134" s="134" t="s">
        <v>10</v>
      </c>
      <c r="N134" s="134" t="s">
        <v>1</v>
      </c>
      <c r="O134" s="134" t="s">
        <v>11</v>
      </c>
      <c r="P134" s="134" t="s">
        <v>12</v>
      </c>
      <c r="Q134" s="134" t="s">
        <v>10</v>
      </c>
      <c r="R134" s="134" t="s">
        <v>1</v>
      </c>
    </row>
    <row r="135" spans="1:18" x14ac:dyDescent="0.3">
      <c r="A135" s="325" t="s">
        <v>370</v>
      </c>
      <c r="B135" s="132" t="s">
        <v>60</v>
      </c>
      <c r="C135" s="126"/>
      <c r="D135" s="126"/>
      <c r="E135" s="126"/>
      <c r="F135" s="126"/>
      <c r="G135" s="126">
        <v>0</v>
      </c>
      <c r="H135" s="126">
        <v>0</v>
      </c>
      <c r="I135" s="126">
        <v>0</v>
      </c>
      <c r="J135" s="126">
        <v>0</v>
      </c>
      <c r="K135" s="126">
        <v>0</v>
      </c>
      <c r="L135" s="126">
        <v>0</v>
      </c>
      <c r="M135" s="126">
        <v>0</v>
      </c>
      <c r="N135" s="126">
        <v>0</v>
      </c>
      <c r="O135" s="131">
        <f>+C135+G135+K135</f>
        <v>0</v>
      </c>
      <c r="P135" s="131">
        <f t="shared" ref="P135:P138" si="65">+D135+H135+L135</f>
        <v>0</v>
      </c>
      <c r="Q135" s="131">
        <f t="shared" ref="Q135:Q140" si="66">+E135+I135+M135</f>
        <v>0</v>
      </c>
      <c r="R135" s="131">
        <f t="shared" ref="R135:R142" si="67">+F135+J135+N135</f>
        <v>0</v>
      </c>
    </row>
    <row r="136" spans="1:18" x14ac:dyDescent="0.3">
      <c r="A136" s="325"/>
      <c r="B136" s="133" t="s">
        <v>320</v>
      </c>
      <c r="C136" s="128"/>
      <c r="D136" s="128"/>
      <c r="E136" s="126"/>
      <c r="F136" s="126"/>
      <c r="G136" s="126"/>
      <c r="H136" s="126"/>
      <c r="I136" s="126"/>
      <c r="J136" s="126"/>
      <c r="K136" s="126"/>
      <c r="L136" s="126"/>
      <c r="M136" s="126"/>
      <c r="N136" s="126"/>
      <c r="O136" s="131">
        <f t="shared" ref="O136:O138" si="68">+C136+G136+K136</f>
        <v>0</v>
      </c>
      <c r="P136" s="131">
        <f t="shared" si="65"/>
        <v>0</v>
      </c>
      <c r="Q136" s="131">
        <f t="shared" si="66"/>
        <v>0</v>
      </c>
      <c r="R136" s="131">
        <f t="shared" si="67"/>
        <v>0</v>
      </c>
    </row>
    <row r="137" spans="1:18" x14ac:dyDescent="0.3">
      <c r="A137" s="318" t="s">
        <v>321</v>
      </c>
      <c r="B137" s="132" t="s">
        <v>60</v>
      </c>
      <c r="C137" s="128"/>
      <c r="D137" s="128"/>
      <c r="E137" s="126"/>
      <c r="F137" s="126"/>
      <c r="G137" s="126"/>
      <c r="H137" s="126"/>
      <c r="I137" s="126"/>
      <c r="J137" s="126"/>
      <c r="K137" s="126"/>
      <c r="L137" s="126"/>
      <c r="M137" s="126"/>
      <c r="N137" s="126"/>
      <c r="O137" s="131">
        <f t="shared" si="68"/>
        <v>0</v>
      </c>
      <c r="P137" s="131">
        <f t="shared" si="65"/>
        <v>0</v>
      </c>
      <c r="Q137" s="131">
        <f t="shared" si="66"/>
        <v>0</v>
      </c>
      <c r="R137" s="131">
        <f t="shared" si="67"/>
        <v>0</v>
      </c>
    </row>
    <row r="138" spans="1:18" x14ac:dyDescent="0.3">
      <c r="A138" s="319"/>
      <c r="B138" s="133" t="s">
        <v>320</v>
      </c>
      <c r="C138" s="128"/>
      <c r="D138" s="128"/>
      <c r="E138" s="126"/>
      <c r="F138" s="126"/>
      <c r="G138" s="126"/>
      <c r="H138" s="126"/>
      <c r="I138" s="126"/>
      <c r="J138" s="126"/>
      <c r="K138" s="126"/>
      <c r="L138" s="126"/>
      <c r="M138" s="126"/>
      <c r="N138" s="126"/>
      <c r="O138" s="131">
        <f t="shared" si="68"/>
        <v>0</v>
      </c>
      <c r="P138" s="131">
        <f t="shared" si="65"/>
        <v>0</v>
      </c>
      <c r="Q138" s="131">
        <f t="shared" si="66"/>
        <v>0</v>
      </c>
      <c r="R138" s="131">
        <f t="shared" si="67"/>
        <v>0</v>
      </c>
    </row>
    <row r="139" spans="1:18" x14ac:dyDescent="0.3">
      <c r="A139" s="318" t="s">
        <v>322</v>
      </c>
      <c r="B139" s="132" t="s">
        <v>60</v>
      </c>
      <c r="C139" s="128"/>
      <c r="D139" s="128"/>
      <c r="E139" s="126"/>
      <c r="F139" s="126"/>
      <c r="G139" s="126"/>
      <c r="H139" s="126"/>
      <c r="I139" s="126"/>
      <c r="J139" s="126"/>
      <c r="K139" s="126"/>
      <c r="L139" s="126"/>
      <c r="M139" s="126"/>
      <c r="N139" s="126"/>
      <c r="O139" s="131">
        <f>+C139+G139+K139</f>
        <v>0</v>
      </c>
      <c r="P139" s="131">
        <f>+D139+H139+L139</f>
        <v>0</v>
      </c>
      <c r="Q139" s="131">
        <f t="shared" si="66"/>
        <v>0</v>
      </c>
      <c r="R139" s="131">
        <f t="shared" si="67"/>
        <v>0</v>
      </c>
    </row>
    <row r="140" spans="1:18" x14ac:dyDescent="0.3">
      <c r="A140" s="319"/>
      <c r="B140" s="133" t="s">
        <v>320</v>
      </c>
      <c r="C140" s="128"/>
      <c r="D140" s="128"/>
      <c r="E140" s="126"/>
      <c r="F140" s="126"/>
      <c r="G140" s="126"/>
      <c r="H140" s="126"/>
      <c r="I140" s="126"/>
      <c r="J140" s="126"/>
      <c r="K140" s="126"/>
      <c r="L140" s="126"/>
      <c r="M140" s="126"/>
      <c r="N140" s="126"/>
      <c r="O140" s="131">
        <f t="shared" ref="O140" si="69">+C140+G140+K140</f>
        <v>0</v>
      </c>
      <c r="P140" s="131">
        <f t="shared" ref="P140" si="70">+D140+H140+L140</f>
        <v>0</v>
      </c>
      <c r="Q140" s="131">
        <f t="shared" si="66"/>
        <v>0</v>
      </c>
      <c r="R140" s="131">
        <f t="shared" si="67"/>
        <v>0</v>
      </c>
    </row>
    <row r="141" spans="1:18" x14ac:dyDescent="0.3">
      <c r="A141" s="323" t="s">
        <v>470</v>
      </c>
      <c r="B141" s="132" t="s">
        <v>60</v>
      </c>
      <c r="C141" s="129"/>
      <c r="D141" s="129"/>
      <c r="E141" s="130"/>
      <c r="F141" s="126"/>
      <c r="G141" s="129"/>
      <c r="H141" s="129"/>
      <c r="I141" s="129"/>
      <c r="J141" s="129"/>
      <c r="K141" s="129"/>
      <c r="L141" s="129"/>
      <c r="M141" s="130"/>
      <c r="N141" s="126"/>
      <c r="O141" s="129"/>
      <c r="P141" s="129"/>
      <c r="Q141" s="131">
        <f>+E141+I141+M141</f>
        <v>0</v>
      </c>
      <c r="R141" s="131">
        <f t="shared" si="67"/>
        <v>0</v>
      </c>
    </row>
    <row r="142" spans="1:18" x14ac:dyDescent="0.3">
      <c r="A142" s="324"/>
      <c r="B142" s="133" t="s">
        <v>320</v>
      </c>
      <c r="C142" s="129"/>
      <c r="D142" s="129"/>
      <c r="E142" s="130"/>
      <c r="F142" s="126"/>
      <c r="G142" s="129"/>
      <c r="H142" s="129"/>
      <c r="I142" s="129"/>
      <c r="J142" s="129"/>
      <c r="K142" s="129"/>
      <c r="L142" s="129"/>
      <c r="M142" s="130"/>
      <c r="N142" s="126"/>
      <c r="O142" s="129"/>
      <c r="P142" s="129"/>
      <c r="Q142" s="131">
        <f t="shared" ref="Q142" si="71">+E142+I142+M142</f>
        <v>0</v>
      </c>
      <c r="R142" s="131">
        <f t="shared" si="67"/>
        <v>0</v>
      </c>
    </row>
    <row r="143" spans="1:18" x14ac:dyDescent="0.3">
      <c r="A143" s="318" t="s">
        <v>323</v>
      </c>
      <c r="B143" s="132" t="s">
        <v>60</v>
      </c>
      <c r="C143" s="129"/>
      <c r="D143" s="129"/>
      <c r="E143" s="129"/>
      <c r="F143" s="129"/>
      <c r="G143" s="129"/>
      <c r="H143" s="129"/>
      <c r="I143" s="128"/>
      <c r="J143" s="128"/>
      <c r="K143" s="129"/>
      <c r="L143" s="129"/>
      <c r="M143" s="129"/>
      <c r="N143" s="129"/>
      <c r="O143" s="129"/>
      <c r="P143" s="129"/>
      <c r="Q143" s="131">
        <f>+E143+I143+M143</f>
        <v>0</v>
      </c>
      <c r="R143" s="131">
        <f>+F143+J143+N143</f>
        <v>0</v>
      </c>
    </row>
    <row r="144" spans="1:18" x14ac:dyDescent="0.3">
      <c r="A144" s="319"/>
      <c r="B144" s="133" t="s">
        <v>320</v>
      </c>
      <c r="C144" s="129"/>
      <c r="D144" s="129"/>
      <c r="E144" s="129"/>
      <c r="F144" s="129"/>
      <c r="G144" s="129"/>
      <c r="H144" s="129"/>
      <c r="I144" s="128"/>
      <c r="J144" s="128"/>
      <c r="K144" s="129"/>
      <c r="L144" s="129"/>
      <c r="M144" s="129"/>
      <c r="N144" s="129"/>
      <c r="O144" s="129"/>
      <c r="P144" s="129"/>
      <c r="Q144" s="131">
        <f>+E144+I144+M144</f>
        <v>0</v>
      </c>
      <c r="R144" s="131">
        <f t="shared" ref="R144:R155" si="72">+F144+J144+N144</f>
        <v>0</v>
      </c>
    </row>
    <row r="145" spans="1:18" x14ac:dyDescent="0.3">
      <c r="A145" s="318" t="s">
        <v>324</v>
      </c>
      <c r="B145" s="132" t="s">
        <v>60</v>
      </c>
      <c r="C145" s="128">
        <v>0</v>
      </c>
      <c r="D145" s="128"/>
      <c r="E145" s="126"/>
      <c r="F145" s="126"/>
      <c r="G145" s="126"/>
      <c r="H145" s="126"/>
      <c r="I145" s="126"/>
      <c r="J145" s="126"/>
      <c r="K145" s="126"/>
      <c r="L145" s="126"/>
      <c r="M145" s="126"/>
      <c r="N145" s="126"/>
      <c r="O145" s="131">
        <f>+C145+G145+K145</f>
        <v>0</v>
      </c>
      <c r="P145" s="131">
        <f>+D145+H145+L145</f>
        <v>0</v>
      </c>
      <c r="Q145" s="131">
        <f t="shared" ref="Q145:Q155" si="73">+E145+I145+M145</f>
        <v>0</v>
      </c>
      <c r="R145" s="131">
        <f t="shared" si="72"/>
        <v>0</v>
      </c>
    </row>
    <row r="146" spans="1:18" x14ac:dyDescent="0.3">
      <c r="A146" s="319"/>
      <c r="B146" s="133" t="s">
        <v>320</v>
      </c>
      <c r="C146" s="128"/>
      <c r="D146" s="128"/>
      <c r="E146" s="126"/>
      <c r="F146" s="126"/>
      <c r="G146" s="126"/>
      <c r="H146" s="126"/>
      <c r="I146" s="126"/>
      <c r="J146" s="126"/>
      <c r="K146" s="126"/>
      <c r="L146" s="126"/>
      <c r="M146" s="126"/>
      <c r="N146" s="126"/>
      <c r="O146" s="131">
        <f t="shared" ref="O146:O155" si="74">+C146+G146+K146</f>
        <v>0</v>
      </c>
      <c r="P146" s="131">
        <f t="shared" ref="P146:P155" si="75">+D146+H146+L146</f>
        <v>0</v>
      </c>
      <c r="Q146" s="131">
        <f t="shared" si="73"/>
        <v>0</v>
      </c>
      <c r="R146" s="131">
        <f t="shared" si="72"/>
        <v>0</v>
      </c>
    </row>
    <row r="147" spans="1:18" x14ac:dyDescent="0.3">
      <c r="A147" s="318" t="s">
        <v>325</v>
      </c>
      <c r="B147" s="132" t="s">
        <v>60</v>
      </c>
      <c r="C147" s="128"/>
      <c r="D147" s="128"/>
      <c r="E147" s="126"/>
      <c r="F147" s="126"/>
      <c r="G147" s="126"/>
      <c r="H147" s="126"/>
      <c r="I147" s="126"/>
      <c r="J147" s="126"/>
      <c r="K147" s="126"/>
      <c r="L147" s="126"/>
      <c r="M147" s="126"/>
      <c r="N147" s="126"/>
      <c r="O147" s="131">
        <f t="shared" si="74"/>
        <v>0</v>
      </c>
      <c r="P147" s="131">
        <f t="shared" si="75"/>
        <v>0</v>
      </c>
      <c r="Q147" s="131">
        <f t="shared" si="73"/>
        <v>0</v>
      </c>
      <c r="R147" s="131">
        <f t="shared" si="72"/>
        <v>0</v>
      </c>
    </row>
    <row r="148" spans="1:18" x14ac:dyDescent="0.3">
      <c r="A148" s="319"/>
      <c r="B148" s="133" t="s">
        <v>320</v>
      </c>
      <c r="C148" s="128"/>
      <c r="D148" s="128"/>
      <c r="E148" s="126"/>
      <c r="F148" s="126"/>
      <c r="G148" s="126"/>
      <c r="H148" s="126"/>
      <c r="I148" s="126"/>
      <c r="J148" s="126"/>
      <c r="K148" s="126"/>
      <c r="L148" s="126"/>
      <c r="M148" s="126"/>
      <c r="N148" s="126"/>
      <c r="O148" s="131">
        <f t="shared" si="74"/>
        <v>0</v>
      </c>
      <c r="P148" s="131">
        <f t="shared" si="75"/>
        <v>0</v>
      </c>
      <c r="Q148" s="131">
        <f t="shared" si="73"/>
        <v>0</v>
      </c>
      <c r="R148" s="131">
        <f t="shared" si="72"/>
        <v>0</v>
      </c>
    </row>
    <row r="149" spans="1:18" x14ac:dyDescent="0.3">
      <c r="A149" s="318" t="s">
        <v>326</v>
      </c>
      <c r="B149" s="132" t="s">
        <v>60</v>
      </c>
      <c r="C149" s="128">
        <v>0</v>
      </c>
      <c r="D149" s="128">
        <v>0</v>
      </c>
      <c r="E149" s="126">
        <v>0</v>
      </c>
      <c r="F149" s="126"/>
      <c r="G149" s="126"/>
      <c r="H149" s="126"/>
      <c r="I149" s="126"/>
      <c r="J149" s="126"/>
      <c r="K149" s="126"/>
      <c r="L149" s="126"/>
      <c r="M149" s="126"/>
      <c r="N149" s="126"/>
      <c r="O149" s="131">
        <f t="shared" si="74"/>
        <v>0</v>
      </c>
      <c r="P149" s="131">
        <f t="shared" si="75"/>
        <v>0</v>
      </c>
      <c r="Q149" s="131">
        <f t="shared" si="73"/>
        <v>0</v>
      </c>
      <c r="R149" s="131">
        <f t="shared" si="72"/>
        <v>0</v>
      </c>
    </row>
    <row r="150" spans="1:18" x14ac:dyDescent="0.3">
      <c r="A150" s="319"/>
      <c r="B150" s="133" t="s">
        <v>320</v>
      </c>
      <c r="C150" s="128"/>
      <c r="D150" s="128"/>
      <c r="E150" s="126"/>
      <c r="F150" s="126"/>
      <c r="G150" s="126"/>
      <c r="H150" s="126"/>
      <c r="I150" s="126"/>
      <c r="J150" s="126"/>
      <c r="K150" s="126"/>
      <c r="L150" s="126"/>
      <c r="M150" s="126"/>
      <c r="N150" s="126"/>
      <c r="O150" s="131">
        <f t="shared" si="74"/>
        <v>0</v>
      </c>
      <c r="P150" s="131">
        <f t="shared" si="75"/>
        <v>0</v>
      </c>
      <c r="Q150" s="131">
        <f t="shared" si="73"/>
        <v>0</v>
      </c>
      <c r="R150" s="131">
        <f t="shared" si="72"/>
        <v>0</v>
      </c>
    </row>
    <row r="151" spans="1:18" x14ac:dyDescent="0.3">
      <c r="A151" s="318" t="s">
        <v>328</v>
      </c>
      <c r="B151" s="132" t="s">
        <v>60</v>
      </c>
      <c r="C151" s="128"/>
      <c r="D151" s="128"/>
      <c r="E151" s="126"/>
      <c r="F151" s="126"/>
      <c r="G151" s="126"/>
      <c r="H151" s="126"/>
      <c r="I151" s="126"/>
      <c r="J151" s="126"/>
      <c r="K151" s="126"/>
      <c r="L151" s="126"/>
      <c r="M151" s="126"/>
      <c r="N151" s="126"/>
      <c r="O151" s="131">
        <f t="shared" si="74"/>
        <v>0</v>
      </c>
      <c r="P151" s="131">
        <f t="shared" si="75"/>
        <v>0</v>
      </c>
      <c r="Q151" s="131">
        <f t="shared" si="73"/>
        <v>0</v>
      </c>
      <c r="R151" s="131">
        <f t="shared" si="72"/>
        <v>0</v>
      </c>
    </row>
    <row r="152" spans="1:18" x14ac:dyDescent="0.3">
      <c r="A152" s="319"/>
      <c r="B152" s="133" t="s">
        <v>369</v>
      </c>
      <c r="C152" s="128"/>
      <c r="D152" s="128"/>
      <c r="E152" s="126"/>
      <c r="F152" s="126"/>
      <c r="G152" s="126"/>
      <c r="H152" s="126"/>
      <c r="I152" s="126"/>
      <c r="J152" s="126"/>
      <c r="K152" s="126"/>
      <c r="L152" s="126"/>
      <c r="M152" s="126"/>
      <c r="N152" s="126"/>
      <c r="O152" s="131">
        <f t="shared" si="74"/>
        <v>0</v>
      </c>
      <c r="P152" s="131">
        <f t="shared" si="75"/>
        <v>0</v>
      </c>
      <c r="Q152" s="131">
        <f t="shared" si="73"/>
        <v>0</v>
      </c>
      <c r="R152" s="131">
        <f t="shared" si="72"/>
        <v>0</v>
      </c>
    </row>
    <row r="153" spans="1:18" x14ac:dyDescent="0.3">
      <c r="A153" s="318" t="s">
        <v>329</v>
      </c>
      <c r="B153" s="132" t="s">
        <v>60</v>
      </c>
      <c r="C153" s="128"/>
      <c r="D153" s="128"/>
      <c r="E153" s="126"/>
      <c r="F153" s="126"/>
      <c r="G153" s="126"/>
      <c r="H153" s="126"/>
      <c r="I153" s="126"/>
      <c r="J153" s="126"/>
      <c r="K153" s="126"/>
      <c r="L153" s="126"/>
      <c r="M153" s="126"/>
      <c r="N153" s="126"/>
      <c r="O153" s="131">
        <f t="shared" si="74"/>
        <v>0</v>
      </c>
      <c r="P153" s="131">
        <f t="shared" si="75"/>
        <v>0</v>
      </c>
      <c r="Q153" s="131">
        <f t="shared" si="73"/>
        <v>0</v>
      </c>
      <c r="R153" s="131">
        <f t="shared" si="72"/>
        <v>0</v>
      </c>
    </row>
    <row r="154" spans="1:18" x14ac:dyDescent="0.3">
      <c r="A154" s="319"/>
      <c r="B154" s="133" t="s">
        <v>369</v>
      </c>
      <c r="C154" s="128"/>
      <c r="D154" s="128"/>
      <c r="E154" s="126"/>
      <c r="F154" s="126"/>
      <c r="G154" s="126"/>
      <c r="H154" s="126"/>
      <c r="I154" s="126"/>
      <c r="J154" s="126"/>
      <c r="K154" s="126"/>
      <c r="L154" s="126"/>
      <c r="M154" s="126"/>
      <c r="N154" s="126"/>
      <c r="O154" s="131">
        <f t="shared" si="74"/>
        <v>0</v>
      </c>
      <c r="P154" s="131">
        <f t="shared" si="75"/>
        <v>0</v>
      </c>
      <c r="Q154" s="131">
        <f t="shared" si="73"/>
        <v>0</v>
      </c>
      <c r="R154" s="131">
        <f t="shared" si="72"/>
        <v>0</v>
      </c>
    </row>
    <row r="155" spans="1:18" x14ac:dyDescent="0.3">
      <c r="A155" s="233" t="s">
        <v>491</v>
      </c>
      <c r="B155" s="132" t="s">
        <v>327</v>
      </c>
      <c r="C155" s="128"/>
      <c r="D155" s="128"/>
      <c r="E155" s="126"/>
      <c r="F155" s="126"/>
      <c r="G155" s="126"/>
      <c r="H155" s="126"/>
      <c r="I155" s="126"/>
      <c r="J155" s="126"/>
      <c r="K155" s="126"/>
      <c r="L155" s="126"/>
      <c r="M155" s="126"/>
      <c r="N155" s="126"/>
      <c r="O155" s="131">
        <f t="shared" si="74"/>
        <v>0</v>
      </c>
      <c r="P155" s="131">
        <f t="shared" si="75"/>
        <v>0</v>
      </c>
      <c r="Q155" s="131">
        <f t="shared" si="73"/>
        <v>0</v>
      </c>
      <c r="R155" s="131">
        <f t="shared" si="72"/>
        <v>0</v>
      </c>
    </row>
    <row r="156" spans="1:18" x14ac:dyDescent="0.3">
      <c r="A156" s="316" t="s">
        <v>374</v>
      </c>
      <c r="B156" s="317"/>
      <c r="C156" s="131">
        <f>+C135+C137+C139+C141+C143+C145+C149+C151+C147+C153</f>
        <v>0</v>
      </c>
      <c r="D156" s="131">
        <f t="shared" ref="D156:R156" si="76">+D135+D137+D139+D141+D143+D145+D149+D151+D147+D153</f>
        <v>0</v>
      </c>
      <c r="E156" s="131">
        <f t="shared" si="76"/>
        <v>0</v>
      </c>
      <c r="F156" s="131">
        <f t="shared" si="76"/>
        <v>0</v>
      </c>
      <c r="G156" s="131">
        <f t="shared" si="76"/>
        <v>0</v>
      </c>
      <c r="H156" s="131">
        <f t="shared" si="76"/>
        <v>0</v>
      </c>
      <c r="I156" s="131">
        <f t="shared" si="76"/>
        <v>0</v>
      </c>
      <c r="J156" s="131">
        <f t="shared" si="76"/>
        <v>0</v>
      </c>
      <c r="K156" s="131">
        <f t="shared" si="76"/>
        <v>0</v>
      </c>
      <c r="L156" s="131">
        <f t="shared" si="76"/>
        <v>0</v>
      </c>
      <c r="M156" s="131">
        <f t="shared" si="76"/>
        <v>0</v>
      </c>
      <c r="N156" s="131">
        <f t="shared" si="76"/>
        <v>0</v>
      </c>
      <c r="O156" s="131">
        <f t="shared" si="76"/>
        <v>0</v>
      </c>
      <c r="P156" s="131">
        <f t="shared" si="76"/>
        <v>0</v>
      </c>
      <c r="Q156" s="131">
        <f t="shared" si="76"/>
        <v>0</v>
      </c>
      <c r="R156" s="131">
        <f t="shared" si="76"/>
        <v>0</v>
      </c>
    </row>
    <row r="157" spans="1:18" x14ac:dyDescent="0.3">
      <c r="A157" s="316" t="s">
        <v>375</v>
      </c>
      <c r="B157" s="317"/>
      <c r="C157" s="131">
        <f>+C136+C138+C140+C142+C144+C146+C150+C148+C155</f>
        <v>0</v>
      </c>
      <c r="D157" s="131">
        <f t="shared" ref="D157:R157" si="77">+D136+D138+D140+D142+D144+D146+D150+D148+D155</f>
        <v>0</v>
      </c>
      <c r="E157" s="131">
        <f t="shared" si="77"/>
        <v>0</v>
      </c>
      <c r="F157" s="131">
        <f t="shared" si="77"/>
        <v>0</v>
      </c>
      <c r="G157" s="131">
        <f t="shared" si="77"/>
        <v>0</v>
      </c>
      <c r="H157" s="131">
        <f t="shared" si="77"/>
        <v>0</v>
      </c>
      <c r="I157" s="131">
        <f t="shared" si="77"/>
        <v>0</v>
      </c>
      <c r="J157" s="131">
        <f t="shared" si="77"/>
        <v>0</v>
      </c>
      <c r="K157" s="131">
        <f t="shared" si="77"/>
        <v>0</v>
      </c>
      <c r="L157" s="131">
        <f t="shared" si="77"/>
        <v>0</v>
      </c>
      <c r="M157" s="131">
        <f t="shared" si="77"/>
        <v>0</v>
      </c>
      <c r="N157" s="131">
        <f t="shared" si="77"/>
        <v>0</v>
      </c>
      <c r="O157" s="131">
        <f t="shared" si="77"/>
        <v>0</v>
      </c>
      <c r="P157" s="131">
        <f t="shared" si="77"/>
        <v>0</v>
      </c>
      <c r="Q157" s="131">
        <f t="shared" si="77"/>
        <v>0</v>
      </c>
      <c r="R157" s="131">
        <f t="shared" si="77"/>
        <v>0</v>
      </c>
    </row>
    <row r="158" spans="1:18" x14ac:dyDescent="0.3">
      <c r="A158" s="316" t="s">
        <v>368</v>
      </c>
      <c r="B158" s="317"/>
      <c r="C158" s="131">
        <f>C152+C154</f>
        <v>0</v>
      </c>
      <c r="D158" s="131">
        <f t="shared" ref="D158:R158" si="78">D152+D154</f>
        <v>0</v>
      </c>
      <c r="E158" s="131">
        <f t="shared" si="78"/>
        <v>0</v>
      </c>
      <c r="F158" s="131">
        <f t="shared" si="78"/>
        <v>0</v>
      </c>
      <c r="G158" s="131">
        <f t="shared" si="78"/>
        <v>0</v>
      </c>
      <c r="H158" s="131">
        <f t="shared" si="78"/>
        <v>0</v>
      </c>
      <c r="I158" s="131">
        <f t="shared" si="78"/>
        <v>0</v>
      </c>
      <c r="J158" s="131">
        <f t="shared" si="78"/>
        <v>0</v>
      </c>
      <c r="K158" s="131">
        <f t="shared" si="78"/>
        <v>0</v>
      </c>
      <c r="L158" s="131">
        <f t="shared" si="78"/>
        <v>0</v>
      </c>
      <c r="M158" s="131">
        <f t="shared" si="78"/>
        <v>0</v>
      </c>
      <c r="N158" s="131">
        <f t="shared" si="78"/>
        <v>0</v>
      </c>
      <c r="O158" s="131">
        <f t="shared" si="78"/>
        <v>0</v>
      </c>
      <c r="P158" s="131">
        <f t="shared" si="78"/>
        <v>0</v>
      </c>
      <c r="Q158" s="131">
        <f t="shared" si="78"/>
        <v>0</v>
      </c>
      <c r="R158" s="131">
        <f t="shared" si="78"/>
        <v>0</v>
      </c>
    </row>
    <row r="159" spans="1:18" x14ac:dyDescent="0.3">
      <c r="A159" s="316" t="s">
        <v>240</v>
      </c>
      <c r="B159" s="317"/>
      <c r="C159" s="131">
        <f>C156-C157-C158</f>
        <v>0</v>
      </c>
      <c r="D159" s="131">
        <f t="shared" ref="D159" si="79">D156-D157-D158</f>
        <v>0</v>
      </c>
      <c r="E159" s="131">
        <f t="shared" ref="E159" si="80">E156-E157-E158</f>
        <v>0</v>
      </c>
      <c r="F159" s="131">
        <f t="shared" ref="F159" si="81">F156-F157-F158</f>
        <v>0</v>
      </c>
      <c r="G159" s="131">
        <f t="shared" ref="G159" si="82">G156-G157-G158</f>
        <v>0</v>
      </c>
      <c r="H159" s="131">
        <f t="shared" ref="H159" si="83">H156-H157-H158</f>
        <v>0</v>
      </c>
      <c r="I159" s="131">
        <f t="shared" ref="I159" si="84">I156-I157-I158</f>
        <v>0</v>
      </c>
      <c r="J159" s="131">
        <f t="shared" ref="J159" si="85">J156-J157-J158</f>
        <v>0</v>
      </c>
      <c r="K159" s="131">
        <f t="shared" ref="K159" si="86">K156-K157-K158</f>
        <v>0</v>
      </c>
      <c r="L159" s="131">
        <f t="shared" ref="L159" si="87">L156-L157-L158</f>
        <v>0</v>
      </c>
      <c r="M159" s="131">
        <f t="shared" ref="M159" si="88">M156-M157-M158</f>
        <v>0</v>
      </c>
      <c r="N159" s="131">
        <f t="shared" ref="N159:R159" si="89">N156-N157-N158</f>
        <v>0</v>
      </c>
      <c r="O159" s="131">
        <f t="shared" si="89"/>
        <v>0</v>
      </c>
      <c r="P159" s="131">
        <f t="shared" si="89"/>
        <v>0</v>
      </c>
      <c r="Q159" s="131">
        <f t="shared" si="89"/>
        <v>0</v>
      </c>
      <c r="R159" s="131">
        <f t="shared" si="89"/>
        <v>0</v>
      </c>
    </row>
    <row r="162" spans="1:18" ht="20.399999999999999" x14ac:dyDescent="0.35">
      <c r="A162" s="320" t="s">
        <v>481</v>
      </c>
      <c r="B162" s="320"/>
      <c r="C162" s="320"/>
      <c r="D162" s="320"/>
      <c r="E162" s="320"/>
      <c r="F162" s="320"/>
      <c r="G162" s="320"/>
      <c r="H162" s="320"/>
      <c r="I162" s="320"/>
      <c r="J162" s="320"/>
      <c r="K162" s="320"/>
      <c r="L162" s="320"/>
      <c r="M162" s="320"/>
      <c r="N162" s="320"/>
      <c r="O162" s="320"/>
      <c r="P162" s="320"/>
      <c r="Q162" s="320"/>
      <c r="R162" s="320"/>
    </row>
    <row r="163" spans="1:18" x14ac:dyDescent="0.3">
      <c r="A163" s="321" t="s">
        <v>9</v>
      </c>
      <c r="B163" s="321" t="s">
        <v>330</v>
      </c>
      <c r="C163" s="322" t="s">
        <v>142</v>
      </c>
      <c r="D163" s="322"/>
      <c r="E163" s="322"/>
      <c r="F163" s="322"/>
      <c r="G163" s="322" t="s">
        <v>144</v>
      </c>
      <c r="H163" s="322"/>
      <c r="I163" s="322"/>
      <c r="J163" s="322"/>
      <c r="K163" s="322" t="s">
        <v>319</v>
      </c>
      <c r="L163" s="322"/>
      <c r="M163" s="322"/>
      <c r="N163" s="322"/>
      <c r="O163" s="322" t="s">
        <v>3</v>
      </c>
      <c r="P163" s="322"/>
      <c r="Q163" s="322"/>
      <c r="R163" s="322"/>
    </row>
    <row r="164" spans="1:18" x14ac:dyDescent="0.3">
      <c r="A164" s="321"/>
      <c r="B164" s="321"/>
      <c r="C164" s="134" t="s">
        <v>11</v>
      </c>
      <c r="D164" s="134" t="s">
        <v>12</v>
      </c>
      <c r="E164" s="134" t="s">
        <v>10</v>
      </c>
      <c r="F164" s="134" t="s">
        <v>1</v>
      </c>
      <c r="G164" s="134" t="s">
        <v>11</v>
      </c>
      <c r="H164" s="134" t="s">
        <v>12</v>
      </c>
      <c r="I164" s="134" t="s">
        <v>10</v>
      </c>
      <c r="J164" s="134" t="s">
        <v>1</v>
      </c>
      <c r="K164" s="134" t="s">
        <v>11</v>
      </c>
      <c r="L164" s="134" t="s">
        <v>12</v>
      </c>
      <c r="M164" s="134" t="s">
        <v>10</v>
      </c>
      <c r="N164" s="134" t="s">
        <v>1</v>
      </c>
      <c r="O164" s="134" t="s">
        <v>11</v>
      </c>
      <c r="P164" s="134" t="s">
        <v>12</v>
      </c>
      <c r="Q164" s="134" t="s">
        <v>10</v>
      </c>
      <c r="R164" s="134" t="s">
        <v>1</v>
      </c>
    </row>
    <row r="165" spans="1:18" x14ac:dyDescent="0.3">
      <c r="A165" s="325" t="s">
        <v>370</v>
      </c>
      <c r="B165" s="132" t="s">
        <v>60</v>
      </c>
      <c r="C165" s="126"/>
      <c r="D165" s="126"/>
      <c r="E165" s="126"/>
      <c r="F165" s="126"/>
      <c r="G165" s="126">
        <v>0</v>
      </c>
      <c r="H165" s="126">
        <v>0</v>
      </c>
      <c r="I165" s="126">
        <v>0</v>
      </c>
      <c r="J165" s="126">
        <v>0</v>
      </c>
      <c r="K165" s="126">
        <v>0</v>
      </c>
      <c r="L165" s="126">
        <v>0</v>
      </c>
      <c r="M165" s="126">
        <v>0</v>
      </c>
      <c r="N165" s="126">
        <v>0</v>
      </c>
      <c r="O165" s="131">
        <f>+C165+G165+K165</f>
        <v>0</v>
      </c>
      <c r="P165" s="131">
        <f t="shared" ref="P165:P168" si="90">+D165+H165+L165</f>
        <v>0</v>
      </c>
      <c r="Q165" s="131">
        <f t="shared" ref="Q165:Q170" si="91">+E165+I165+M165</f>
        <v>0</v>
      </c>
      <c r="R165" s="131">
        <f t="shared" ref="R165:R172" si="92">+F165+J165+N165</f>
        <v>0</v>
      </c>
    </row>
    <row r="166" spans="1:18" x14ac:dyDescent="0.3">
      <c r="A166" s="325"/>
      <c r="B166" s="133" t="s">
        <v>320</v>
      </c>
      <c r="C166" s="128"/>
      <c r="D166" s="128"/>
      <c r="E166" s="126"/>
      <c r="F166" s="126"/>
      <c r="G166" s="126"/>
      <c r="H166" s="126"/>
      <c r="I166" s="126"/>
      <c r="J166" s="126"/>
      <c r="K166" s="126"/>
      <c r="L166" s="126"/>
      <c r="M166" s="126"/>
      <c r="N166" s="126"/>
      <c r="O166" s="131">
        <f t="shared" ref="O166:O168" si="93">+C166+G166+K166</f>
        <v>0</v>
      </c>
      <c r="P166" s="131">
        <f t="shared" si="90"/>
        <v>0</v>
      </c>
      <c r="Q166" s="131">
        <f t="shared" si="91"/>
        <v>0</v>
      </c>
      <c r="R166" s="131">
        <f t="shared" si="92"/>
        <v>0</v>
      </c>
    </row>
    <row r="167" spans="1:18" x14ac:dyDescent="0.3">
      <c r="A167" s="318" t="s">
        <v>321</v>
      </c>
      <c r="B167" s="132" t="s">
        <v>60</v>
      </c>
      <c r="C167" s="128"/>
      <c r="D167" s="128"/>
      <c r="E167" s="126"/>
      <c r="F167" s="126"/>
      <c r="G167" s="126"/>
      <c r="H167" s="126"/>
      <c r="I167" s="126"/>
      <c r="J167" s="126"/>
      <c r="K167" s="126"/>
      <c r="L167" s="126"/>
      <c r="M167" s="126"/>
      <c r="N167" s="126"/>
      <c r="O167" s="131">
        <f t="shared" si="93"/>
        <v>0</v>
      </c>
      <c r="P167" s="131">
        <f t="shared" si="90"/>
        <v>0</v>
      </c>
      <c r="Q167" s="131">
        <f t="shared" si="91"/>
        <v>0</v>
      </c>
      <c r="R167" s="131">
        <f t="shared" si="92"/>
        <v>0</v>
      </c>
    </row>
    <row r="168" spans="1:18" x14ac:dyDescent="0.3">
      <c r="A168" s="319"/>
      <c r="B168" s="133" t="s">
        <v>320</v>
      </c>
      <c r="C168" s="128"/>
      <c r="D168" s="128"/>
      <c r="E168" s="126"/>
      <c r="F168" s="126"/>
      <c r="G168" s="126"/>
      <c r="H168" s="126"/>
      <c r="I168" s="126"/>
      <c r="J168" s="126"/>
      <c r="K168" s="126"/>
      <c r="L168" s="126"/>
      <c r="M168" s="126"/>
      <c r="N168" s="126"/>
      <c r="O168" s="131">
        <f t="shared" si="93"/>
        <v>0</v>
      </c>
      <c r="P168" s="131">
        <f t="shared" si="90"/>
        <v>0</v>
      </c>
      <c r="Q168" s="131">
        <f t="shared" si="91"/>
        <v>0</v>
      </c>
      <c r="R168" s="131">
        <f t="shared" si="92"/>
        <v>0</v>
      </c>
    </row>
    <row r="169" spans="1:18" x14ac:dyDescent="0.3">
      <c r="A169" s="318" t="s">
        <v>322</v>
      </c>
      <c r="B169" s="132" t="s">
        <v>60</v>
      </c>
      <c r="C169" s="128"/>
      <c r="D169" s="128"/>
      <c r="E169" s="126"/>
      <c r="F169" s="126"/>
      <c r="G169" s="126"/>
      <c r="H169" s="126"/>
      <c r="I169" s="126"/>
      <c r="J169" s="126"/>
      <c r="K169" s="126"/>
      <c r="L169" s="126"/>
      <c r="M169" s="126"/>
      <c r="N169" s="126"/>
      <c r="O169" s="131">
        <f>+C169+G169+K169</f>
        <v>0</v>
      </c>
      <c r="P169" s="131">
        <f>+D169+H169+L169</f>
        <v>0</v>
      </c>
      <c r="Q169" s="131">
        <f t="shared" si="91"/>
        <v>0</v>
      </c>
      <c r="R169" s="131">
        <f t="shared" si="92"/>
        <v>0</v>
      </c>
    </row>
    <row r="170" spans="1:18" x14ac:dyDescent="0.3">
      <c r="A170" s="319"/>
      <c r="B170" s="133" t="s">
        <v>320</v>
      </c>
      <c r="C170" s="128"/>
      <c r="D170" s="128"/>
      <c r="E170" s="126"/>
      <c r="F170" s="126"/>
      <c r="G170" s="126"/>
      <c r="H170" s="126"/>
      <c r="I170" s="126"/>
      <c r="J170" s="126"/>
      <c r="K170" s="126"/>
      <c r="L170" s="126"/>
      <c r="M170" s="126"/>
      <c r="N170" s="126"/>
      <c r="O170" s="131">
        <f t="shared" ref="O170" si="94">+C170+G170+K170</f>
        <v>0</v>
      </c>
      <c r="P170" s="131">
        <f t="shared" ref="P170" si="95">+D170+H170+L170</f>
        <v>0</v>
      </c>
      <c r="Q170" s="131">
        <f t="shared" si="91"/>
        <v>0</v>
      </c>
      <c r="R170" s="131">
        <f t="shared" si="92"/>
        <v>0</v>
      </c>
    </row>
    <row r="171" spans="1:18" x14ac:dyDescent="0.3">
      <c r="A171" s="323" t="s">
        <v>470</v>
      </c>
      <c r="B171" s="132" t="s">
        <v>60</v>
      </c>
      <c r="C171" s="129"/>
      <c r="D171" s="129"/>
      <c r="E171" s="130"/>
      <c r="F171" s="126"/>
      <c r="G171" s="129"/>
      <c r="H171" s="129"/>
      <c r="I171" s="129"/>
      <c r="J171" s="129"/>
      <c r="K171" s="129"/>
      <c r="L171" s="129"/>
      <c r="M171" s="130"/>
      <c r="N171" s="126"/>
      <c r="O171" s="129"/>
      <c r="P171" s="129"/>
      <c r="Q171" s="131">
        <f>+E171+I171+M171</f>
        <v>0</v>
      </c>
      <c r="R171" s="131">
        <f t="shared" si="92"/>
        <v>0</v>
      </c>
    </row>
    <row r="172" spans="1:18" x14ac:dyDescent="0.3">
      <c r="A172" s="324"/>
      <c r="B172" s="133" t="s">
        <v>320</v>
      </c>
      <c r="C172" s="129"/>
      <c r="D172" s="129"/>
      <c r="E172" s="130"/>
      <c r="F172" s="126"/>
      <c r="G172" s="129"/>
      <c r="H172" s="129"/>
      <c r="I172" s="129"/>
      <c r="J172" s="129"/>
      <c r="K172" s="129"/>
      <c r="L172" s="129"/>
      <c r="M172" s="130"/>
      <c r="N172" s="126"/>
      <c r="O172" s="129"/>
      <c r="P172" s="129"/>
      <c r="Q172" s="131">
        <f t="shared" ref="Q172" si="96">+E172+I172+M172</f>
        <v>0</v>
      </c>
      <c r="R172" s="131">
        <f t="shared" si="92"/>
        <v>0</v>
      </c>
    </row>
    <row r="173" spans="1:18" x14ac:dyDescent="0.3">
      <c r="A173" s="318" t="s">
        <v>323</v>
      </c>
      <c r="B173" s="132" t="s">
        <v>60</v>
      </c>
      <c r="C173" s="129"/>
      <c r="D173" s="129"/>
      <c r="E173" s="129"/>
      <c r="F173" s="129"/>
      <c r="G173" s="129"/>
      <c r="H173" s="129"/>
      <c r="I173" s="128"/>
      <c r="J173" s="128"/>
      <c r="K173" s="129"/>
      <c r="L173" s="129"/>
      <c r="M173" s="129"/>
      <c r="N173" s="129"/>
      <c r="O173" s="129"/>
      <c r="P173" s="129"/>
      <c r="Q173" s="131">
        <f>+E173+I173+M173</f>
        <v>0</v>
      </c>
      <c r="R173" s="131">
        <f>+F173+J173+N173</f>
        <v>0</v>
      </c>
    </row>
    <row r="174" spans="1:18" x14ac:dyDescent="0.3">
      <c r="A174" s="319"/>
      <c r="B174" s="133" t="s">
        <v>320</v>
      </c>
      <c r="C174" s="129"/>
      <c r="D174" s="129"/>
      <c r="E174" s="129"/>
      <c r="F174" s="129"/>
      <c r="G174" s="129"/>
      <c r="H174" s="129"/>
      <c r="I174" s="128"/>
      <c r="J174" s="128"/>
      <c r="K174" s="129"/>
      <c r="L174" s="129"/>
      <c r="M174" s="129"/>
      <c r="N174" s="129"/>
      <c r="O174" s="129"/>
      <c r="P174" s="129"/>
      <c r="Q174" s="131">
        <f>+E174+I174+M174</f>
        <v>0</v>
      </c>
      <c r="R174" s="131">
        <f t="shared" ref="R174:R185" si="97">+F174+J174+N174</f>
        <v>0</v>
      </c>
    </row>
    <row r="175" spans="1:18" x14ac:dyDescent="0.3">
      <c r="A175" s="318" t="s">
        <v>324</v>
      </c>
      <c r="B175" s="132" t="s">
        <v>60</v>
      </c>
      <c r="C175" s="128">
        <v>0</v>
      </c>
      <c r="D175" s="128"/>
      <c r="E175" s="126"/>
      <c r="F175" s="126"/>
      <c r="G175" s="126"/>
      <c r="H175" s="126"/>
      <c r="I175" s="126"/>
      <c r="J175" s="126"/>
      <c r="K175" s="126"/>
      <c r="L175" s="126"/>
      <c r="M175" s="126"/>
      <c r="N175" s="126"/>
      <c r="O175" s="131">
        <f>+C175+G175+K175</f>
        <v>0</v>
      </c>
      <c r="P175" s="131">
        <f>+D175+H175+L175</f>
        <v>0</v>
      </c>
      <c r="Q175" s="131">
        <f t="shared" ref="Q175:Q185" si="98">+E175+I175+M175</f>
        <v>0</v>
      </c>
      <c r="R175" s="131">
        <f t="shared" si="97"/>
        <v>0</v>
      </c>
    </row>
    <row r="176" spans="1:18" x14ac:dyDescent="0.3">
      <c r="A176" s="319"/>
      <c r="B176" s="133" t="s">
        <v>320</v>
      </c>
      <c r="C176" s="128"/>
      <c r="D176" s="128"/>
      <c r="E176" s="126"/>
      <c r="F176" s="126"/>
      <c r="G176" s="126"/>
      <c r="H176" s="126"/>
      <c r="I176" s="126"/>
      <c r="J176" s="126"/>
      <c r="K176" s="126"/>
      <c r="L176" s="126"/>
      <c r="M176" s="126"/>
      <c r="N176" s="126"/>
      <c r="O176" s="131">
        <f t="shared" ref="O176:O185" si="99">+C176+G176+K176</f>
        <v>0</v>
      </c>
      <c r="P176" s="131">
        <f t="shared" ref="P176:P185" si="100">+D176+H176+L176</f>
        <v>0</v>
      </c>
      <c r="Q176" s="131">
        <f t="shared" si="98"/>
        <v>0</v>
      </c>
      <c r="R176" s="131">
        <f t="shared" si="97"/>
        <v>0</v>
      </c>
    </row>
    <row r="177" spans="1:18" x14ac:dyDescent="0.3">
      <c r="A177" s="318" t="s">
        <v>325</v>
      </c>
      <c r="B177" s="132" t="s">
        <v>60</v>
      </c>
      <c r="C177" s="128"/>
      <c r="D177" s="128"/>
      <c r="E177" s="126"/>
      <c r="F177" s="126"/>
      <c r="G177" s="126"/>
      <c r="H177" s="126"/>
      <c r="I177" s="126"/>
      <c r="J177" s="126"/>
      <c r="K177" s="126"/>
      <c r="L177" s="126"/>
      <c r="M177" s="126"/>
      <c r="N177" s="126"/>
      <c r="O177" s="131">
        <f t="shared" si="99"/>
        <v>0</v>
      </c>
      <c r="P177" s="131">
        <f t="shared" si="100"/>
        <v>0</v>
      </c>
      <c r="Q177" s="131">
        <f t="shared" si="98"/>
        <v>0</v>
      </c>
      <c r="R177" s="131">
        <f t="shared" si="97"/>
        <v>0</v>
      </c>
    </row>
    <row r="178" spans="1:18" x14ac:dyDescent="0.3">
      <c r="A178" s="319"/>
      <c r="B178" s="133" t="s">
        <v>320</v>
      </c>
      <c r="C178" s="128"/>
      <c r="D178" s="128"/>
      <c r="E178" s="126"/>
      <c r="F178" s="126"/>
      <c r="G178" s="126"/>
      <c r="H178" s="126"/>
      <c r="I178" s="126"/>
      <c r="J178" s="126"/>
      <c r="K178" s="126"/>
      <c r="L178" s="126"/>
      <c r="M178" s="126"/>
      <c r="N178" s="126"/>
      <c r="O178" s="131">
        <f t="shared" si="99"/>
        <v>0</v>
      </c>
      <c r="P178" s="131">
        <f t="shared" si="100"/>
        <v>0</v>
      </c>
      <c r="Q178" s="131">
        <f t="shared" si="98"/>
        <v>0</v>
      </c>
      <c r="R178" s="131">
        <f t="shared" si="97"/>
        <v>0</v>
      </c>
    </row>
    <row r="179" spans="1:18" x14ac:dyDescent="0.3">
      <c r="A179" s="318" t="s">
        <v>326</v>
      </c>
      <c r="B179" s="132" t="s">
        <v>60</v>
      </c>
      <c r="C179" s="128">
        <v>0</v>
      </c>
      <c r="D179" s="128">
        <v>0</v>
      </c>
      <c r="E179" s="126">
        <v>0</v>
      </c>
      <c r="F179" s="126"/>
      <c r="G179" s="126"/>
      <c r="H179" s="126"/>
      <c r="I179" s="126"/>
      <c r="J179" s="126"/>
      <c r="K179" s="126"/>
      <c r="L179" s="126"/>
      <c r="M179" s="126"/>
      <c r="N179" s="126"/>
      <c r="O179" s="131">
        <f t="shared" si="99"/>
        <v>0</v>
      </c>
      <c r="P179" s="131">
        <f t="shared" si="100"/>
        <v>0</v>
      </c>
      <c r="Q179" s="131">
        <f t="shared" si="98"/>
        <v>0</v>
      </c>
      <c r="R179" s="131">
        <f t="shared" si="97"/>
        <v>0</v>
      </c>
    </row>
    <row r="180" spans="1:18" x14ac:dyDescent="0.3">
      <c r="A180" s="319"/>
      <c r="B180" s="133" t="s">
        <v>320</v>
      </c>
      <c r="C180" s="128"/>
      <c r="D180" s="128"/>
      <c r="E180" s="126"/>
      <c r="F180" s="126"/>
      <c r="G180" s="126"/>
      <c r="H180" s="126"/>
      <c r="I180" s="126"/>
      <c r="J180" s="126"/>
      <c r="K180" s="126"/>
      <c r="L180" s="126"/>
      <c r="M180" s="126"/>
      <c r="N180" s="126"/>
      <c r="O180" s="131">
        <f t="shared" si="99"/>
        <v>0</v>
      </c>
      <c r="P180" s="131">
        <f t="shared" si="100"/>
        <v>0</v>
      </c>
      <c r="Q180" s="131">
        <f t="shared" si="98"/>
        <v>0</v>
      </c>
      <c r="R180" s="131">
        <f t="shared" si="97"/>
        <v>0</v>
      </c>
    </row>
    <row r="181" spans="1:18" x14ac:dyDescent="0.3">
      <c r="A181" s="318" t="s">
        <v>328</v>
      </c>
      <c r="B181" s="132" t="s">
        <v>60</v>
      </c>
      <c r="C181" s="128"/>
      <c r="D181" s="128"/>
      <c r="E181" s="126"/>
      <c r="F181" s="126"/>
      <c r="G181" s="126"/>
      <c r="H181" s="126"/>
      <c r="I181" s="126"/>
      <c r="J181" s="126"/>
      <c r="K181" s="126"/>
      <c r="L181" s="126"/>
      <c r="M181" s="126"/>
      <c r="N181" s="126"/>
      <c r="O181" s="131">
        <f t="shared" si="99"/>
        <v>0</v>
      </c>
      <c r="P181" s="131">
        <f t="shared" si="100"/>
        <v>0</v>
      </c>
      <c r="Q181" s="131">
        <f t="shared" si="98"/>
        <v>0</v>
      </c>
      <c r="R181" s="131">
        <f t="shared" si="97"/>
        <v>0</v>
      </c>
    </row>
    <row r="182" spans="1:18" x14ac:dyDescent="0.3">
      <c r="A182" s="319"/>
      <c r="B182" s="133" t="s">
        <v>369</v>
      </c>
      <c r="C182" s="128"/>
      <c r="D182" s="128"/>
      <c r="E182" s="126"/>
      <c r="F182" s="126"/>
      <c r="G182" s="126"/>
      <c r="H182" s="126"/>
      <c r="I182" s="126"/>
      <c r="J182" s="126"/>
      <c r="K182" s="126"/>
      <c r="L182" s="126"/>
      <c r="M182" s="126"/>
      <c r="N182" s="126"/>
      <c r="O182" s="131">
        <f t="shared" si="99"/>
        <v>0</v>
      </c>
      <c r="P182" s="131">
        <f t="shared" si="100"/>
        <v>0</v>
      </c>
      <c r="Q182" s="131">
        <f t="shared" si="98"/>
        <v>0</v>
      </c>
      <c r="R182" s="131">
        <f t="shared" si="97"/>
        <v>0</v>
      </c>
    </row>
    <row r="183" spans="1:18" x14ac:dyDescent="0.3">
      <c r="A183" s="318" t="s">
        <v>329</v>
      </c>
      <c r="B183" s="132" t="s">
        <v>60</v>
      </c>
      <c r="C183" s="128"/>
      <c r="D183" s="128"/>
      <c r="E183" s="126"/>
      <c r="F183" s="126"/>
      <c r="G183" s="126"/>
      <c r="H183" s="126"/>
      <c r="I183" s="126"/>
      <c r="J183" s="126"/>
      <c r="K183" s="126"/>
      <c r="L183" s="126"/>
      <c r="M183" s="126"/>
      <c r="N183" s="126"/>
      <c r="O183" s="131">
        <f t="shared" si="99"/>
        <v>0</v>
      </c>
      <c r="P183" s="131">
        <f t="shared" si="100"/>
        <v>0</v>
      </c>
      <c r="Q183" s="131">
        <f t="shared" si="98"/>
        <v>0</v>
      </c>
      <c r="R183" s="131">
        <f t="shared" si="97"/>
        <v>0</v>
      </c>
    </row>
    <row r="184" spans="1:18" x14ac:dyDescent="0.3">
      <c r="A184" s="319"/>
      <c r="B184" s="133" t="s">
        <v>369</v>
      </c>
      <c r="C184" s="128"/>
      <c r="D184" s="128"/>
      <c r="E184" s="126"/>
      <c r="F184" s="126"/>
      <c r="G184" s="126"/>
      <c r="H184" s="126"/>
      <c r="I184" s="126"/>
      <c r="J184" s="126"/>
      <c r="K184" s="126"/>
      <c r="L184" s="126"/>
      <c r="M184" s="126"/>
      <c r="N184" s="126"/>
      <c r="O184" s="131">
        <f t="shared" si="99"/>
        <v>0</v>
      </c>
      <c r="P184" s="131">
        <f t="shared" si="100"/>
        <v>0</v>
      </c>
      <c r="Q184" s="131">
        <f t="shared" si="98"/>
        <v>0</v>
      </c>
      <c r="R184" s="131">
        <f t="shared" si="97"/>
        <v>0</v>
      </c>
    </row>
    <row r="185" spans="1:18" x14ac:dyDescent="0.3">
      <c r="A185" s="233" t="s">
        <v>491</v>
      </c>
      <c r="B185" s="132" t="s">
        <v>327</v>
      </c>
      <c r="C185" s="128"/>
      <c r="D185" s="128"/>
      <c r="E185" s="126"/>
      <c r="F185" s="126"/>
      <c r="G185" s="126"/>
      <c r="H185" s="126"/>
      <c r="I185" s="126"/>
      <c r="J185" s="126"/>
      <c r="K185" s="126"/>
      <c r="L185" s="126"/>
      <c r="M185" s="126"/>
      <c r="N185" s="126"/>
      <c r="O185" s="131">
        <f t="shared" si="99"/>
        <v>0</v>
      </c>
      <c r="P185" s="131">
        <f t="shared" si="100"/>
        <v>0</v>
      </c>
      <c r="Q185" s="131">
        <f t="shared" si="98"/>
        <v>0</v>
      </c>
      <c r="R185" s="131">
        <f t="shared" si="97"/>
        <v>0</v>
      </c>
    </row>
    <row r="186" spans="1:18" x14ac:dyDescent="0.3">
      <c r="A186" s="316" t="s">
        <v>374</v>
      </c>
      <c r="B186" s="317"/>
      <c r="C186" s="131">
        <f>+C165+C167+C169+C171+C173+C175+C179+C181+C177+C183</f>
        <v>0</v>
      </c>
      <c r="D186" s="131">
        <f t="shared" ref="D186:R186" si="101">+D165+D167+D169+D171+D173+D175+D179+D181+D177+D183</f>
        <v>0</v>
      </c>
      <c r="E186" s="131">
        <f t="shared" si="101"/>
        <v>0</v>
      </c>
      <c r="F186" s="131">
        <f t="shared" si="101"/>
        <v>0</v>
      </c>
      <c r="G186" s="131">
        <f t="shared" si="101"/>
        <v>0</v>
      </c>
      <c r="H186" s="131">
        <f t="shared" si="101"/>
        <v>0</v>
      </c>
      <c r="I186" s="131">
        <f t="shared" si="101"/>
        <v>0</v>
      </c>
      <c r="J186" s="131">
        <f t="shared" si="101"/>
        <v>0</v>
      </c>
      <c r="K186" s="131">
        <f t="shared" si="101"/>
        <v>0</v>
      </c>
      <c r="L186" s="131">
        <f t="shared" si="101"/>
        <v>0</v>
      </c>
      <c r="M186" s="131">
        <f t="shared" si="101"/>
        <v>0</v>
      </c>
      <c r="N186" s="131">
        <f t="shared" si="101"/>
        <v>0</v>
      </c>
      <c r="O186" s="131">
        <f t="shared" si="101"/>
        <v>0</v>
      </c>
      <c r="P186" s="131">
        <f t="shared" si="101"/>
        <v>0</v>
      </c>
      <c r="Q186" s="131">
        <f t="shared" si="101"/>
        <v>0</v>
      </c>
      <c r="R186" s="131">
        <f t="shared" si="101"/>
        <v>0</v>
      </c>
    </row>
    <row r="187" spans="1:18" x14ac:dyDescent="0.3">
      <c r="A187" s="316" t="s">
        <v>375</v>
      </c>
      <c r="B187" s="317"/>
      <c r="C187" s="131">
        <f>+C166+C168+C170+C172+C174+C176+C180+C178+C185</f>
        <v>0</v>
      </c>
      <c r="D187" s="131">
        <f t="shared" ref="D187:R187" si="102">+D166+D168+D170+D172+D174+D176+D180+D178+D185</f>
        <v>0</v>
      </c>
      <c r="E187" s="131">
        <f t="shared" si="102"/>
        <v>0</v>
      </c>
      <c r="F187" s="131">
        <f t="shared" si="102"/>
        <v>0</v>
      </c>
      <c r="G187" s="131">
        <f t="shared" si="102"/>
        <v>0</v>
      </c>
      <c r="H187" s="131">
        <f t="shared" si="102"/>
        <v>0</v>
      </c>
      <c r="I187" s="131">
        <f t="shared" si="102"/>
        <v>0</v>
      </c>
      <c r="J187" s="131">
        <f t="shared" si="102"/>
        <v>0</v>
      </c>
      <c r="K187" s="131">
        <f t="shared" si="102"/>
        <v>0</v>
      </c>
      <c r="L187" s="131">
        <f t="shared" si="102"/>
        <v>0</v>
      </c>
      <c r="M187" s="131">
        <f t="shared" si="102"/>
        <v>0</v>
      </c>
      <c r="N187" s="131">
        <f t="shared" si="102"/>
        <v>0</v>
      </c>
      <c r="O187" s="131">
        <f t="shared" si="102"/>
        <v>0</v>
      </c>
      <c r="P187" s="131">
        <f t="shared" si="102"/>
        <v>0</v>
      </c>
      <c r="Q187" s="131">
        <f t="shared" si="102"/>
        <v>0</v>
      </c>
      <c r="R187" s="131">
        <f t="shared" si="102"/>
        <v>0</v>
      </c>
    </row>
    <row r="188" spans="1:18" x14ac:dyDescent="0.3">
      <c r="A188" s="316" t="s">
        <v>368</v>
      </c>
      <c r="B188" s="317"/>
      <c r="C188" s="131">
        <f>C182+C184</f>
        <v>0</v>
      </c>
      <c r="D188" s="131">
        <f t="shared" ref="D188:R188" si="103">D182+D184</f>
        <v>0</v>
      </c>
      <c r="E188" s="131">
        <f t="shared" si="103"/>
        <v>0</v>
      </c>
      <c r="F188" s="131">
        <f t="shared" si="103"/>
        <v>0</v>
      </c>
      <c r="G188" s="131">
        <f t="shared" si="103"/>
        <v>0</v>
      </c>
      <c r="H188" s="131">
        <f t="shared" si="103"/>
        <v>0</v>
      </c>
      <c r="I188" s="131">
        <f t="shared" si="103"/>
        <v>0</v>
      </c>
      <c r="J188" s="131">
        <f t="shared" si="103"/>
        <v>0</v>
      </c>
      <c r="K188" s="131">
        <f t="shared" si="103"/>
        <v>0</v>
      </c>
      <c r="L188" s="131">
        <f t="shared" si="103"/>
        <v>0</v>
      </c>
      <c r="M188" s="131">
        <f t="shared" si="103"/>
        <v>0</v>
      </c>
      <c r="N188" s="131">
        <f t="shared" si="103"/>
        <v>0</v>
      </c>
      <c r="O188" s="131">
        <f t="shared" si="103"/>
        <v>0</v>
      </c>
      <c r="P188" s="131">
        <f t="shared" si="103"/>
        <v>0</v>
      </c>
      <c r="Q188" s="131">
        <f t="shared" si="103"/>
        <v>0</v>
      </c>
      <c r="R188" s="131">
        <f t="shared" si="103"/>
        <v>0</v>
      </c>
    </row>
    <row r="189" spans="1:18" x14ac:dyDescent="0.3">
      <c r="A189" s="316" t="s">
        <v>240</v>
      </c>
      <c r="B189" s="317"/>
      <c r="C189" s="131">
        <f>C186-C187-C188</f>
        <v>0</v>
      </c>
      <c r="D189" s="131">
        <f t="shared" ref="D189" si="104">D186-D187-D188</f>
        <v>0</v>
      </c>
      <c r="E189" s="131">
        <f t="shared" ref="E189" si="105">E186-E187-E188</f>
        <v>0</v>
      </c>
      <c r="F189" s="131">
        <f t="shared" ref="F189" si="106">F186-F187-F188</f>
        <v>0</v>
      </c>
      <c r="G189" s="131">
        <f t="shared" ref="G189" si="107">G186-G187-G188</f>
        <v>0</v>
      </c>
      <c r="H189" s="131">
        <f t="shared" ref="H189" si="108">H186-H187-H188</f>
        <v>0</v>
      </c>
      <c r="I189" s="131">
        <f t="shared" ref="I189" si="109">I186-I187-I188</f>
        <v>0</v>
      </c>
      <c r="J189" s="131">
        <f t="shared" ref="J189" si="110">J186-J187-J188</f>
        <v>0</v>
      </c>
      <c r="K189" s="131">
        <f t="shared" ref="K189" si="111">K186-K187-K188</f>
        <v>0</v>
      </c>
      <c r="L189" s="131">
        <f t="shared" ref="L189" si="112">L186-L187-L188</f>
        <v>0</v>
      </c>
      <c r="M189" s="131">
        <f t="shared" ref="M189" si="113">M186-M187-M188</f>
        <v>0</v>
      </c>
      <c r="N189" s="131">
        <f t="shared" ref="N189:R189" si="114">N186-N187-N188</f>
        <v>0</v>
      </c>
      <c r="O189" s="131">
        <f t="shared" si="114"/>
        <v>0</v>
      </c>
      <c r="P189" s="131">
        <f t="shared" si="114"/>
        <v>0</v>
      </c>
      <c r="Q189" s="131">
        <f t="shared" si="114"/>
        <v>0</v>
      </c>
      <c r="R189" s="131">
        <f t="shared" si="114"/>
        <v>0</v>
      </c>
    </row>
    <row r="192" spans="1:18" ht="20.399999999999999" x14ac:dyDescent="0.35">
      <c r="A192" s="320" t="s">
        <v>482</v>
      </c>
      <c r="B192" s="320"/>
      <c r="C192" s="320"/>
      <c r="D192" s="320"/>
      <c r="E192" s="320"/>
      <c r="F192" s="320"/>
      <c r="G192" s="320"/>
      <c r="H192" s="320"/>
      <c r="I192" s="320"/>
      <c r="J192" s="320"/>
      <c r="K192" s="320"/>
      <c r="L192" s="320"/>
      <c r="M192" s="320"/>
      <c r="N192" s="320"/>
      <c r="O192" s="320"/>
      <c r="P192" s="320"/>
      <c r="Q192" s="320"/>
      <c r="R192" s="320"/>
    </row>
    <row r="193" spans="1:18" x14ac:dyDescent="0.3">
      <c r="A193" s="321" t="s">
        <v>9</v>
      </c>
      <c r="B193" s="321" t="s">
        <v>330</v>
      </c>
      <c r="C193" s="322" t="s">
        <v>142</v>
      </c>
      <c r="D193" s="322"/>
      <c r="E193" s="322"/>
      <c r="F193" s="322"/>
      <c r="G193" s="322" t="s">
        <v>144</v>
      </c>
      <c r="H193" s="322"/>
      <c r="I193" s="322"/>
      <c r="J193" s="322"/>
      <c r="K193" s="322" t="s">
        <v>319</v>
      </c>
      <c r="L193" s="322"/>
      <c r="M193" s="322"/>
      <c r="N193" s="322"/>
      <c r="O193" s="322" t="s">
        <v>3</v>
      </c>
      <c r="P193" s="322"/>
      <c r="Q193" s="322"/>
      <c r="R193" s="322"/>
    </row>
    <row r="194" spans="1:18" x14ac:dyDescent="0.3">
      <c r="A194" s="321"/>
      <c r="B194" s="321"/>
      <c r="C194" s="134" t="s">
        <v>11</v>
      </c>
      <c r="D194" s="134" t="s">
        <v>12</v>
      </c>
      <c r="E194" s="134" t="s">
        <v>10</v>
      </c>
      <c r="F194" s="134" t="s">
        <v>1</v>
      </c>
      <c r="G194" s="134" t="s">
        <v>11</v>
      </c>
      <c r="H194" s="134" t="s">
        <v>12</v>
      </c>
      <c r="I194" s="134" t="s">
        <v>10</v>
      </c>
      <c r="J194" s="134" t="s">
        <v>1</v>
      </c>
      <c r="K194" s="134" t="s">
        <v>11</v>
      </c>
      <c r="L194" s="134" t="s">
        <v>12</v>
      </c>
      <c r="M194" s="134" t="s">
        <v>10</v>
      </c>
      <c r="N194" s="134" t="s">
        <v>1</v>
      </c>
      <c r="O194" s="134" t="s">
        <v>11</v>
      </c>
      <c r="P194" s="134" t="s">
        <v>12</v>
      </c>
      <c r="Q194" s="134" t="s">
        <v>10</v>
      </c>
      <c r="R194" s="134" t="s">
        <v>1</v>
      </c>
    </row>
    <row r="195" spans="1:18" x14ac:dyDescent="0.3">
      <c r="A195" s="325" t="s">
        <v>370</v>
      </c>
      <c r="B195" s="132" t="s">
        <v>60</v>
      </c>
      <c r="C195" s="126"/>
      <c r="D195" s="126"/>
      <c r="E195" s="126"/>
      <c r="F195" s="126">
        <v>0</v>
      </c>
      <c r="G195" s="126">
        <v>0</v>
      </c>
      <c r="H195" s="126">
        <v>0</v>
      </c>
      <c r="I195" s="126">
        <v>0</v>
      </c>
      <c r="J195" s="126">
        <v>0</v>
      </c>
      <c r="K195" s="126">
        <v>0</v>
      </c>
      <c r="L195" s="126">
        <v>0</v>
      </c>
      <c r="M195" s="126">
        <v>0</v>
      </c>
      <c r="N195" s="126">
        <v>0</v>
      </c>
      <c r="O195" s="131">
        <f>+C195+G195+K195</f>
        <v>0</v>
      </c>
      <c r="P195" s="131">
        <f t="shared" ref="P195:P198" si="115">+D195+H195+L195</f>
        <v>0</v>
      </c>
      <c r="Q195" s="131">
        <f t="shared" ref="Q195:Q200" si="116">+E195+I195+M195</f>
        <v>0</v>
      </c>
      <c r="R195" s="131">
        <f t="shared" ref="R195:R202" si="117">+F195+J195+N195</f>
        <v>0</v>
      </c>
    </row>
    <row r="196" spans="1:18" x14ac:dyDescent="0.3">
      <c r="A196" s="325"/>
      <c r="B196" s="133" t="s">
        <v>320</v>
      </c>
      <c r="C196" s="128"/>
      <c r="D196" s="128"/>
      <c r="E196" s="126"/>
      <c r="F196" s="126"/>
      <c r="G196" s="126"/>
      <c r="H196" s="126"/>
      <c r="I196" s="126"/>
      <c r="J196" s="126"/>
      <c r="K196" s="126"/>
      <c r="L196" s="126"/>
      <c r="M196" s="126"/>
      <c r="N196" s="126"/>
      <c r="O196" s="131">
        <f t="shared" ref="O196:O198" si="118">+C196+G196+K196</f>
        <v>0</v>
      </c>
      <c r="P196" s="131">
        <f t="shared" si="115"/>
        <v>0</v>
      </c>
      <c r="Q196" s="131">
        <f t="shared" si="116"/>
        <v>0</v>
      </c>
      <c r="R196" s="131">
        <f t="shared" si="117"/>
        <v>0</v>
      </c>
    </row>
    <row r="197" spans="1:18" x14ac:dyDescent="0.3">
      <c r="A197" s="318" t="s">
        <v>321</v>
      </c>
      <c r="B197" s="132" t="s">
        <v>60</v>
      </c>
      <c r="C197" s="128"/>
      <c r="D197" s="128"/>
      <c r="E197" s="126"/>
      <c r="F197" s="126"/>
      <c r="G197" s="126"/>
      <c r="H197" s="126"/>
      <c r="I197" s="126"/>
      <c r="J197" s="126"/>
      <c r="K197" s="126"/>
      <c r="L197" s="126"/>
      <c r="M197" s="126"/>
      <c r="N197" s="126"/>
      <c r="O197" s="131">
        <f t="shared" si="118"/>
        <v>0</v>
      </c>
      <c r="P197" s="131">
        <f t="shared" si="115"/>
        <v>0</v>
      </c>
      <c r="Q197" s="131">
        <f t="shared" si="116"/>
        <v>0</v>
      </c>
      <c r="R197" s="131">
        <f t="shared" si="117"/>
        <v>0</v>
      </c>
    </row>
    <row r="198" spans="1:18" x14ac:dyDescent="0.3">
      <c r="A198" s="319"/>
      <c r="B198" s="133" t="s">
        <v>320</v>
      </c>
      <c r="C198" s="128"/>
      <c r="D198" s="128"/>
      <c r="E198" s="126"/>
      <c r="F198" s="126"/>
      <c r="G198" s="126"/>
      <c r="H198" s="126"/>
      <c r="I198" s="126"/>
      <c r="J198" s="126"/>
      <c r="K198" s="126"/>
      <c r="L198" s="126"/>
      <c r="M198" s="126"/>
      <c r="N198" s="126"/>
      <c r="O198" s="131">
        <f t="shared" si="118"/>
        <v>0</v>
      </c>
      <c r="P198" s="131">
        <f t="shared" si="115"/>
        <v>0</v>
      </c>
      <c r="Q198" s="131">
        <f t="shared" si="116"/>
        <v>0</v>
      </c>
      <c r="R198" s="131">
        <f t="shared" si="117"/>
        <v>0</v>
      </c>
    </row>
    <row r="199" spans="1:18" x14ac:dyDescent="0.3">
      <c r="A199" s="318" t="s">
        <v>322</v>
      </c>
      <c r="B199" s="132" t="s">
        <v>60</v>
      </c>
      <c r="C199" s="128"/>
      <c r="D199" s="128"/>
      <c r="E199" s="126"/>
      <c r="F199" s="126"/>
      <c r="G199" s="126"/>
      <c r="H199" s="126"/>
      <c r="I199" s="126"/>
      <c r="J199" s="126"/>
      <c r="K199" s="126"/>
      <c r="L199" s="126"/>
      <c r="M199" s="126"/>
      <c r="N199" s="126"/>
      <c r="O199" s="131">
        <f>+C199+G199+K199</f>
        <v>0</v>
      </c>
      <c r="P199" s="131">
        <f>+D199+H199+L199</f>
        <v>0</v>
      </c>
      <c r="Q199" s="131">
        <f t="shared" si="116"/>
        <v>0</v>
      </c>
      <c r="R199" s="131">
        <f t="shared" si="117"/>
        <v>0</v>
      </c>
    </row>
    <row r="200" spans="1:18" x14ac:dyDescent="0.3">
      <c r="A200" s="319"/>
      <c r="B200" s="133" t="s">
        <v>320</v>
      </c>
      <c r="C200" s="128"/>
      <c r="D200" s="128"/>
      <c r="E200" s="126"/>
      <c r="F200" s="126"/>
      <c r="G200" s="126"/>
      <c r="H200" s="126"/>
      <c r="I200" s="126"/>
      <c r="J200" s="126"/>
      <c r="K200" s="126"/>
      <c r="L200" s="126"/>
      <c r="M200" s="126"/>
      <c r="N200" s="126"/>
      <c r="O200" s="131">
        <f t="shared" ref="O200" si="119">+C200+G200+K200</f>
        <v>0</v>
      </c>
      <c r="P200" s="131">
        <f t="shared" ref="P200" si="120">+D200+H200+L200</f>
        <v>0</v>
      </c>
      <c r="Q200" s="131">
        <f t="shared" si="116"/>
        <v>0</v>
      </c>
      <c r="R200" s="131">
        <f t="shared" si="117"/>
        <v>0</v>
      </c>
    </row>
    <row r="201" spans="1:18" x14ac:dyDescent="0.3">
      <c r="A201" s="323" t="s">
        <v>470</v>
      </c>
      <c r="B201" s="132" t="s">
        <v>60</v>
      </c>
      <c r="C201" s="129"/>
      <c r="D201" s="129"/>
      <c r="E201" s="130"/>
      <c r="F201" s="126"/>
      <c r="G201" s="129"/>
      <c r="H201" s="129"/>
      <c r="I201" s="129"/>
      <c r="J201" s="129"/>
      <c r="K201" s="129"/>
      <c r="L201" s="129"/>
      <c r="M201" s="130"/>
      <c r="N201" s="126"/>
      <c r="O201" s="129"/>
      <c r="P201" s="129"/>
      <c r="Q201" s="131">
        <f>+E201+I201+M201</f>
        <v>0</v>
      </c>
      <c r="R201" s="131">
        <f t="shared" si="117"/>
        <v>0</v>
      </c>
    </row>
    <row r="202" spans="1:18" x14ac:dyDescent="0.3">
      <c r="A202" s="324"/>
      <c r="B202" s="133" t="s">
        <v>320</v>
      </c>
      <c r="C202" s="129"/>
      <c r="D202" s="129"/>
      <c r="E202" s="130"/>
      <c r="F202" s="126"/>
      <c r="G202" s="129"/>
      <c r="H202" s="129"/>
      <c r="I202" s="129"/>
      <c r="J202" s="129"/>
      <c r="K202" s="129"/>
      <c r="L202" s="129"/>
      <c r="M202" s="130"/>
      <c r="N202" s="126"/>
      <c r="O202" s="129"/>
      <c r="P202" s="129"/>
      <c r="Q202" s="131">
        <f t="shared" ref="Q202" si="121">+E202+I202+M202</f>
        <v>0</v>
      </c>
      <c r="R202" s="131">
        <f t="shared" si="117"/>
        <v>0</v>
      </c>
    </row>
    <row r="203" spans="1:18" x14ac:dyDescent="0.3">
      <c r="A203" s="318" t="s">
        <v>323</v>
      </c>
      <c r="B203" s="132" t="s">
        <v>60</v>
      </c>
      <c r="C203" s="129"/>
      <c r="D203" s="129"/>
      <c r="E203" s="129"/>
      <c r="F203" s="129"/>
      <c r="G203" s="129"/>
      <c r="H203" s="129"/>
      <c r="I203" s="128"/>
      <c r="J203" s="128"/>
      <c r="K203" s="129"/>
      <c r="L203" s="129"/>
      <c r="M203" s="129"/>
      <c r="N203" s="129"/>
      <c r="O203" s="129"/>
      <c r="P203" s="129"/>
      <c r="Q203" s="131">
        <f>+E203+I203+M203</f>
        <v>0</v>
      </c>
      <c r="R203" s="131">
        <f>+F203+J203+N203</f>
        <v>0</v>
      </c>
    </row>
    <row r="204" spans="1:18" x14ac:dyDescent="0.3">
      <c r="A204" s="319"/>
      <c r="B204" s="133" t="s">
        <v>320</v>
      </c>
      <c r="C204" s="129"/>
      <c r="D204" s="129"/>
      <c r="E204" s="129"/>
      <c r="F204" s="129"/>
      <c r="G204" s="129"/>
      <c r="H204" s="129"/>
      <c r="I204" s="128"/>
      <c r="J204" s="128"/>
      <c r="K204" s="129"/>
      <c r="L204" s="129"/>
      <c r="M204" s="129"/>
      <c r="N204" s="129"/>
      <c r="O204" s="129"/>
      <c r="P204" s="129"/>
      <c r="Q204" s="131">
        <f>+E204+I204+M204</f>
        <v>0</v>
      </c>
      <c r="R204" s="131">
        <f t="shared" ref="R204:R215" si="122">+F204+J204+N204</f>
        <v>0</v>
      </c>
    </row>
    <row r="205" spans="1:18" x14ac:dyDescent="0.3">
      <c r="A205" s="318" t="s">
        <v>324</v>
      </c>
      <c r="B205" s="132" t="s">
        <v>60</v>
      </c>
      <c r="C205" s="128">
        <v>0</v>
      </c>
      <c r="D205" s="128"/>
      <c r="E205" s="126"/>
      <c r="F205" s="126"/>
      <c r="G205" s="126"/>
      <c r="H205" s="126"/>
      <c r="I205" s="126"/>
      <c r="J205" s="126"/>
      <c r="K205" s="126"/>
      <c r="L205" s="126"/>
      <c r="M205" s="126"/>
      <c r="N205" s="126"/>
      <c r="O205" s="131">
        <f>+C205+G205+K205</f>
        <v>0</v>
      </c>
      <c r="P205" s="131">
        <f>+D205+H205+L205</f>
        <v>0</v>
      </c>
      <c r="Q205" s="131">
        <f t="shared" ref="Q205:Q215" si="123">+E205+I205+M205</f>
        <v>0</v>
      </c>
      <c r="R205" s="131">
        <f t="shared" si="122"/>
        <v>0</v>
      </c>
    </row>
    <row r="206" spans="1:18" x14ac:dyDescent="0.3">
      <c r="A206" s="319"/>
      <c r="B206" s="133" t="s">
        <v>320</v>
      </c>
      <c r="C206" s="128"/>
      <c r="D206" s="128"/>
      <c r="E206" s="126"/>
      <c r="F206" s="126"/>
      <c r="G206" s="126"/>
      <c r="H206" s="126"/>
      <c r="I206" s="126"/>
      <c r="J206" s="126"/>
      <c r="K206" s="126"/>
      <c r="L206" s="126"/>
      <c r="M206" s="126"/>
      <c r="N206" s="126"/>
      <c r="O206" s="131">
        <f t="shared" ref="O206:O215" si="124">+C206+G206+K206</f>
        <v>0</v>
      </c>
      <c r="P206" s="131">
        <f t="shared" ref="P206:P215" si="125">+D206+H206+L206</f>
        <v>0</v>
      </c>
      <c r="Q206" s="131">
        <f t="shared" si="123"/>
        <v>0</v>
      </c>
      <c r="R206" s="131">
        <f t="shared" si="122"/>
        <v>0</v>
      </c>
    </row>
    <row r="207" spans="1:18" x14ac:dyDescent="0.3">
      <c r="A207" s="318" t="s">
        <v>325</v>
      </c>
      <c r="B207" s="132" t="s">
        <v>60</v>
      </c>
      <c r="C207" s="128"/>
      <c r="D207" s="128"/>
      <c r="E207" s="126"/>
      <c r="F207" s="126"/>
      <c r="G207" s="126"/>
      <c r="H207" s="126"/>
      <c r="I207" s="126"/>
      <c r="J207" s="126"/>
      <c r="K207" s="126"/>
      <c r="L207" s="126"/>
      <c r="M207" s="126"/>
      <c r="N207" s="126"/>
      <c r="O207" s="131">
        <f t="shared" si="124"/>
        <v>0</v>
      </c>
      <c r="P207" s="131">
        <f t="shared" si="125"/>
        <v>0</v>
      </c>
      <c r="Q207" s="131">
        <f t="shared" si="123"/>
        <v>0</v>
      </c>
      <c r="R207" s="131">
        <f t="shared" si="122"/>
        <v>0</v>
      </c>
    </row>
    <row r="208" spans="1:18" x14ac:dyDescent="0.3">
      <c r="A208" s="319"/>
      <c r="B208" s="133" t="s">
        <v>320</v>
      </c>
      <c r="C208" s="128"/>
      <c r="D208" s="128"/>
      <c r="E208" s="126"/>
      <c r="F208" s="126"/>
      <c r="G208" s="126"/>
      <c r="H208" s="126"/>
      <c r="I208" s="126"/>
      <c r="J208" s="126"/>
      <c r="K208" s="126"/>
      <c r="L208" s="126"/>
      <c r="M208" s="126"/>
      <c r="N208" s="126"/>
      <c r="O208" s="131">
        <f t="shared" si="124"/>
        <v>0</v>
      </c>
      <c r="P208" s="131">
        <f t="shared" si="125"/>
        <v>0</v>
      </c>
      <c r="Q208" s="131">
        <f t="shared" si="123"/>
        <v>0</v>
      </c>
      <c r="R208" s="131">
        <f t="shared" si="122"/>
        <v>0</v>
      </c>
    </row>
    <row r="209" spans="1:18" x14ac:dyDescent="0.3">
      <c r="A209" s="318" t="s">
        <v>326</v>
      </c>
      <c r="B209" s="132" t="s">
        <v>60</v>
      </c>
      <c r="C209" s="128">
        <v>0</v>
      </c>
      <c r="D209" s="128">
        <v>0</v>
      </c>
      <c r="E209" s="126">
        <v>0</v>
      </c>
      <c r="F209" s="126"/>
      <c r="G209" s="126"/>
      <c r="H209" s="126"/>
      <c r="I209" s="126"/>
      <c r="J209" s="126"/>
      <c r="K209" s="126"/>
      <c r="L209" s="126"/>
      <c r="M209" s="126"/>
      <c r="N209" s="126"/>
      <c r="O209" s="131">
        <f t="shared" si="124"/>
        <v>0</v>
      </c>
      <c r="P209" s="131">
        <f t="shared" si="125"/>
        <v>0</v>
      </c>
      <c r="Q209" s="131">
        <f t="shared" si="123"/>
        <v>0</v>
      </c>
      <c r="R209" s="131">
        <f t="shared" si="122"/>
        <v>0</v>
      </c>
    </row>
    <row r="210" spans="1:18" x14ac:dyDescent="0.3">
      <c r="A210" s="319"/>
      <c r="B210" s="133" t="s">
        <v>320</v>
      </c>
      <c r="C210" s="128"/>
      <c r="D210" s="128"/>
      <c r="E210" s="126"/>
      <c r="F210" s="126"/>
      <c r="G210" s="126"/>
      <c r="H210" s="126"/>
      <c r="I210" s="126"/>
      <c r="J210" s="126"/>
      <c r="K210" s="126"/>
      <c r="L210" s="126"/>
      <c r="M210" s="126"/>
      <c r="N210" s="126"/>
      <c r="O210" s="131">
        <f t="shared" si="124"/>
        <v>0</v>
      </c>
      <c r="P210" s="131">
        <f t="shared" si="125"/>
        <v>0</v>
      </c>
      <c r="Q210" s="131">
        <f t="shared" si="123"/>
        <v>0</v>
      </c>
      <c r="R210" s="131">
        <f t="shared" si="122"/>
        <v>0</v>
      </c>
    </row>
    <row r="211" spans="1:18" x14ac:dyDescent="0.3">
      <c r="A211" s="318" t="s">
        <v>328</v>
      </c>
      <c r="B211" s="132" t="s">
        <v>60</v>
      </c>
      <c r="C211" s="128"/>
      <c r="D211" s="128"/>
      <c r="E211" s="126"/>
      <c r="F211" s="126"/>
      <c r="G211" s="126"/>
      <c r="H211" s="126"/>
      <c r="I211" s="126"/>
      <c r="J211" s="126"/>
      <c r="K211" s="126"/>
      <c r="L211" s="126"/>
      <c r="M211" s="126"/>
      <c r="N211" s="126"/>
      <c r="O211" s="131">
        <f t="shared" si="124"/>
        <v>0</v>
      </c>
      <c r="P211" s="131">
        <f t="shared" si="125"/>
        <v>0</v>
      </c>
      <c r="Q211" s="131">
        <f t="shared" si="123"/>
        <v>0</v>
      </c>
      <c r="R211" s="131">
        <f t="shared" si="122"/>
        <v>0</v>
      </c>
    </row>
    <row r="212" spans="1:18" x14ac:dyDescent="0.3">
      <c r="A212" s="319"/>
      <c r="B212" s="133" t="s">
        <v>369</v>
      </c>
      <c r="C212" s="128"/>
      <c r="D212" s="128"/>
      <c r="E212" s="126"/>
      <c r="F212" s="126"/>
      <c r="G212" s="126"/>
      <c r="H212" s="126"/>
      <c r="I212" s="126"/>
      <c r="J212" s="126"/>
      <c r="K212" s="126"/>
      <c r="L212" s="126"/>
      <c r="M212" s="126"/>
      <c r="N212" s="126"/>
      <c r="O212" s="131">
        <f t="shared" si="124"/>
        <v>0</v>
      </c>
      <c r="P212" s="131">
        <f t="shared" si="125"/>
        <v>0</v>
      </c>
      <c r="Q212" s="131">
        <f t="shared" si="123"/>
        <v>0</v>
      </c>
      <c r="R212" s="131">
        <f t="shared" si="122"/>
        <v>0</v>
      </c>
    </row>
    <row r="213" spans="1:18" x14ac:dyDescent="0.3">
      <c r="A213" s="318" t="s">
        <v>329</v>
      </c>
      <c r="B213" s="132" t="s">
        <v>60</v>
      </c>
      <c r="C213" s="128"/>
      <c r="D213" s="128"/>
      <c r="E213" s="126"/>
      <c r="F213" s="126"/>
      <c r="G213" s="126"/>
      <c r="H213" s="126"/>
      <c r="I213" s="126"/>
      <c r="J213" s="126"/>
      <c r="K213" s="126"/>
      <c r="L213" s="126"/>
      <c r="M213" s="126"/>
      <c r="N213" s="126"/>
      <c r="O213" s="131">
        <f t="shared" si="124"/>
        <v>0</v>
      </c>
      <c r="P213" s="131">
        <f t="shared" si="125"/>
        <v>0</v>
      </c>
      <c r="Q213" s="131">
        <f t="shared" si="123"/>
        <v>0</v>
      </c>
      <c r="R213" s="131">
        <f t="shared" si="122"/>
        <v>0</v>
      </c>
    </row>
    <row r="214" spans="1:18" x14ac:dyDescent="0.3">
      <c r="A214" s="319"/>
      <c r="B214" s="133" t="s">
        <v>369</v>
      </c>
      <c r="C214" s="128"/>
      <c r="D214" s="128"/>
      <c r="E214" s="126"/>
      <c r="F214" s="126"/>
      <c r="G214" s="126"/>
      <c r="H214" s="126"/>
      <c r="I214" s="126"/>
      <c r="J214" s="126"/>
      <c r="K214" s="126"/>
      <c r="L214" s="126"/>
      <c r="M214" s="126"/>
      <c r="N214" s="126"/>
      <c r="O214" s="131">
        <f t="shared" si="124"/>
        <v>0</v>
      </c>
      <c r="P214" s="131">
        <f t="shared" si="125"/>
        <v>0</v>
      </c>
      <c r="Q214" s="131">
        <f t="shared" si="123"/>
        <v>0</v>
      </c>
      <c r="R214" s="131">
        <f t="shared" si="122"/>
        <v>0</v>
      </c>
    </row>
    <row r="215" spans="1:18" x14ac:dyDescent="0.3">
      <c r="A215" s="233" t="s">
        <v>491</v>
      </c>
      <c r="B215" s="132" t="s">
        <v>327</v>
      </c>
      <c r="C215" s="128"/>
      <c r="D215" s="128"/>
      <c r="E215" s="126"/>
      <c r="F215" s="126"/>
      <c r="G215" s="126"/>
      <c r="H215" s="126"/>
      <c r="I215" s="126"/>
      <c r="J215" s="126"/>
      <c r="K215" s="126"/>
      <c r="L215" s="126"/>
      <c r="M215" s="126"/>
      <c r="N215" s="126"/>
      <c r="O215" s="131">
        <f t="shared" si="124"/>
        <v>0</v>
      </c>
      <c r="P215" s="131">
        <f t="shared" si="125"/>
        <v>0</v>
      </c>
      <c r="Q215" s="131">
        <f t="shared" si="123"/>
        <v>0</v>
      </c>
      <c r="R215" s="131">
        <f t="shared" si="122"/>
        <v>0</v>
      </c>
    </row>
    <row r="216" spans="1:18" x14ac:dyDescent="0.3">
      <c r="A216" s="316" t="s">
        <v>374</v>
      </c>
      <c r="B216" s="317"/>
      <c r="C216" s="131">
        <f>+C195+C197+C199+C201+C203+C205+C209+C211+C207+C213</f>
        <v>0</v>
      </c>
      <c r="D216" s="131">
        <f t="shared" ref="D216:R216" si="126">+D195+D197+D199+D201+D203+D205+D209+D211+D207+D213</f>
        <v>0</v>
      </c>
      <c r="E216" s="131">
        <f t="shared" si="126"/>
        <v>0</v>
      </c>
      <c r="F216" s="131">
        <f t="shared" si="126"/>
        <v>0</v>
      </c>
      <c r="G216" s="131">
        <f t="shared" si="126"/>
        <v>0</v>
      </c>
      <c r="H216" s="131">
        <f t="shared" si="126"/>
        <v>0</v>
      </c>
      <c r="I216" s="131">
        <f t="shared" si="126"/>
        <v>0</v>
      </c>
      <c r="J216" s="131">
        <f t="shared" si="126"/>
        <v>0</v>
      </c>
      <c r="K216" s="131">
        <f t="shared" si="126"/>
        <v>0</v>
      </c>
      <c r="L216" s="131">
        <f t="shared" si="126"/>
        <v>0</v>
      </c>
      <c r="M216" s="131">
        <f t="shared" si="126"/>
        <v>0</v>
      </c>
      <c r="N216" s="131">
        <f t="shared" si="126"/>
        <v>0</v>
      </c>
      <c r="O216" s="131">
        <f t="shared" si="126"/>
        <v>0</v>
      </c>
      <c r="P216" s="131">
        <f t="shared" si="126"/>
        <v>0</v>
      </c>
      <c r="Q216" s="131">
        <f t="shared" si="126"/>
        <v>0</v>
      </c>
      <c r="R216" s="131">
        <f t="shared" si="126"/>
        <v>0</v>
      </c>
    </row>
    <row r="217" spans="1:18" x14ac:dyDescent="0.3">
      <c r="A217" s="316" t="s">
        <v>375</v>
      </c>
      <c r="B217" s="317"/>
      <c r="C217" s="131">
        <f>+C196+C198+C200+C202+C204+C206+C210+C208+C215</f>
        <v>0</v>
      </c>
      <c r="D217" s="131">
        <f t="shared" ref="D217:R217" si="127">+D196+D198+D200+D202+D204+D206+D210+D208+D215</f>
        <v>0</v>
      </c>
      <c r="E217" s="131">
        <f t="shared" si="127"/>
        <v>0</v>
      </c>
      <c r="F217" s="131">
        <f t="shared" si="127"/>
        <v>0</v>
      </c>
      <c r="G217" s="131">
        <f t="shared" si="127"/>
        <v>0</v>
      </c>
      <c r="H217" s="131">
        <f t="shared" si="127"/>
        <v>0</v>
      </c>
      <c r="I217" s="131">
        <f t="shared" si="127"/>
        <v>0</v>
      </c>
      <c r="J217" s="131">
        <f t="shared" si="127"/>
        <v>0</v>
      </c>
      <c r="K217" s="131">
        <f t="shared" si="127"/>
        <v>0</v>
      </c>
      <c r="L217" s="131">
        <f t="shared" si="127"/>
        <v>0</v>
      </c>
      <c r="M217" s="131">
        <f t="shared" si="127"/>
        <v>0</v>
      </c>
      <c r="N217" s="131">
        <f t="shared" si="127"/>
        <v>0</v>
      </c>
      <c r="O217" s="131">
        <f t="shared" si="127"/>
        <v>0</v>
      </c>
      <c r="P217" s="131">
        <f t="shared" si="127"/>
        <v>0</v>
      </c>
      <c r="Q217" s="131">
        <f t="shared" si="127"/>
        <v>0</v>
      </c>
      <c r="R217" s="131">
        <f t="shared" si="127"/>
        <v>0</v>
      </c>
    </row>
    <row r="218" spans="1:18" x14ac:dyDescent="0.3">
      <c r="A218" s="316" t="s">
        <v>368</v>
      </c>
      <c r="B218" s="317"/>
      <c r="C218" s="131">
        <f>C212+C214</f>
        <v>0</v>
      </c>
      <c r="D218" s="131">
        <f t="shared" ref="D218:R218" si="128">D212+D214</f>
        <v>0</v>
      </c>
      <c r="E218" s="131">
        <f t="shared" si="128"/>
        <v>0</v>
      </c>
      <c r="F218" s="131">
        <f t="shared" si="128"/>
        <v>0</v>
      </c>
      <c r="G218" s="131">
        <f t="shared" si="128"/>
        <v>0</v>
      </c>
      <c r="H218" s="131">
        <f t="shared" si="128"/>
        <v>0</v>
      </c>
      <c r="I218" s="131">
        <f t="shared" si="128"/>
        <v>0</v>
      </c>
      <c r="J218" s="131">
        <f t="shared" si="128"/>
        <v>0</v>
      </c>
      <c r="K218" s="131">
        <f t="shared" si="128"/>
        <v>0</v>
      </c>
      <c r="L218" s="131">
        <f t="shared" si="128"/>
        <v>0</v>
      </c>
      <c r="M218" s="131">
        <f t="shared" si="128"/>
        <v>0</v>
      </c>
      <c r="N218" s="131">
        <f t="shared" si="128"/>
        <v>0</v>
      </c>
      <c r="O218" s="131">
        <f t="shared" si="128"/>
        <v>0</v>
      </c>
      <c r="P218" s="131">
        <f t="shared" si="128"/>
        <v>0</v>
      </c>
      <c r="Q218" s="131">
        <f t="shared" si="128"/>
        <v>0</v>
      </c>
      <c r="R218" s="131">
        <f t="shared" si="128"/>
        <v>0</v>
      </c>
    </row>
    <row r="219" spans="1:18" x14ac:dyDescent="0.3">
      <c r="A219" s="316" t="s">
        <v>240</v>
      </c>
      <c r="B219" s="317"/>
      <c r="C219" s="131">
        <f>C216-C217-C218</f>
        <v>0</v>
      </c>
      <c r="D219" s="131">
        <f t="shared" ref="D219" si="129">D216-D217-D218</f>
        <v>0</v>
      </c>
      <c r="E219" s="131">
        <f t="shared" ref="E219" si="130">E216-E217-E218</f>
        <v>0</v>
      </c>
      <c r="F219" s="131">
        <f t="shared" ref="F219" si="131">F216-F217-F218</f>
        <v>0</v>
      </c>
      <c r="G219" s="131">
        <f t="shared" ref="G219" si="132">G216-G217-G218</f>
        <v>0</v>
      </c>
      <c r="H219" s="131">
        <f t="shared" ref="H219" si="133">H216-H217-H218</f>
        <v>0</v>
      </c>
      <c r="I219" s="131">
        <f t="shared" ref="I219" si="134">I216-I217-I218</f>
        <v>0</v>
      </c>
      <c r="J219" s="131">
        <f t="shared" ref="J219" si="135">J216-J217-J218</f>
        <v>0</v>
      </c>
      <c r="K219" s="131">
        <f t="shared" ref="K219" si="136">K216-K217-K218</f>
        <v>0</v>
      </c>
      <c r="L219" s="131">
        <f t="shared" ref="L219" si="137">L216-L217-L218</f>
        <v>0</v>
      </c>
      <c r="M219" s="131">
        <f t="shared" ref="M219" si="138">M216-M217-M218</f>
        <v>0</v>
      </c>
      <c r="N219" s="131">
        <f t="shared" ref="N219:R219" si="139">N216-N217-N218</f>
        <v>0</v>
      </c>
      <c r="O219" s="131">
        <f t="shared" si="139"/>
        <v>0</v>
      </c>
      <c r="P219" s="131">
        <f t="shared" si="139"/>
        <v>0</v>
      </c>
      <c r="Q219" s="131">
        <f t="shared" si="139"/>
        <v>0</v>
      </c>
      <c r="R219" s="131">
        <f t="shared" si="139"/>
        <v>0</v>
      </c>
    </row>
    <row r="222" spans="1:18" ht="20.399999999999999" x14ac:dyDescent="0.35">
      <c r="A222" s="320" t="s">
        <v>483</v>
      </c>
      <c r="B222" s="320"/>
      <c r="C222" s="320"/>
      <c r="D222" s="320"/>
      <c r="E222" s="320"/>
      <c r="F222" s="320"/>
      <c r="G222" s="320"/>
      <c r="H222" s="320"/>
      <c r="I222" s="320"/>
      <c r="J222" s="320"/>
      <c r="K222" s="320"/>
      <c r="L222" s="320"/>
      <c r="M222" s="320"/>
      <c r="N222" s="320"/>
      <c r="O222" s="320"/>
      <c r="P222" s="320"/>
      <c r="Q222" s="320"/>
      <c r="R222" s="320"/>
    </row>
    <row r="223" spans="1:18" x14ac:dyDescent="0.3">
      <c r="A223" s="321" t="s">
        <v>9</v>
      </c>
      <c r="B223" s="321" t="s">
        <v>330</v>
      </c>
      <c r="C223" s="322" t="s">
        <v>142</v>
      </c>
      <c r="D223" s="322"/>
      <c r="E223" s="322"/>
      <c r="F223" s="322"/>
      <c r="G223" s="322" t="s">
        <v>144</v>
      </c>
      <c r="H223" s="322"/>
      <c r="I223" s="322"/>
      <c r="J223" s="322"/>
      <c r="K223" s="322" t="s">
        <v>319</v>
      </c>
      <c r="L223" s="322"/>
      <c r="M223" s="322"/>
      <c r="N223" s="322"/>
      <c r="O223" s="322" t="s">
        <v>3</v>
      </c>
      <c r="P223" s="322"/>
      <c r="Q223" s="322"/>
      <c r="R223" s="322"/>
    </row>
    <row r="224" spans="1:18" x14ac:dyDescent="0.3">
      <c r="A224" s="321"/>
      <c r="B224" s="321"/>
      <c r="C224" s="134" t="s">
        <v>11</v>
      </c>
      <c r="D224" s="134" t="s">
        <v>12</v>
      </c>
      <c r="E224" s="134" t="s">
        <v>10</v>
      </c>
      <c r="F224" s="134" t="s">
        <v>1</v>
      </c>
      <c r="G224" s="134" t="s">
        <v>11</v>
      </c>
      <c r="H224" s="134" t="s">
        <v>12</v>
      </c>
      <c r="I224" s="134" t="s">
        <v>10</v>
      </c>
      <c r="J224" s="134" t="s">
        <v>1</v>
      </c>
      <c r="K224" s="134" t="s">
        <v>11</v>
      </c>
      <c r="L224" s="134" t="s">
        <v>12</v>
      </c>
      <c r="M224" s="134" t="s">
        <v>10</v>
      </c>
      <c r="N224" s="134" t="s">
        <v>1</v>
      </c>
      <c r="O224" s="134" t="s">
        <v>11</v>
      </c>
      <c r="P224" s="134" t="s">
        <v>12</v>
      </c>
      <c r="Q224" s="134" t="s">
        <v>10</v>
      </c>
      <c r="R224" s="134" t="s">
        <v>1</v>
      </c>
    </row>
    <row r="225" spans="1:18" x14ac:dyDescent="0.3">
      <c r="A225" s="325" t="s">
        <v>370</v>
      </c>
      <c r="B225" s="132" t="s">
        <v>60</v>
      </c>
      <c r="C225" s="126"/>
      <c r="D225" s="126"/>
      <c r="E225" s="126"/>
      <c r="F225" s="126"/>
      <c r="G225" s="126">
        <v>0</v>
      </c>
      <c r="H225" s="126">
        <v>0</v>
      </c>
      <c r="I225" s="126">
        <v>0</v>
      </c>
      <c r="J225" s="126">
        <v>0</v>
      </c>
      <c r="K225" s="126">
        <v>0</v>
      </c>
      <c r="L225" s="126">
        <v>0</v>
      </c>
      <c r="M225" s="126">
        <v>0</v>
      </c>
      <c r="N225" s="126">
        <v>0</v>
      </c>
      <c r="O225" s="131">
        <f>+C225+G225+K225</f>
        <v>0</v>
      </c>
      <c r="P225" s="131">
        <f t="shared" ref="P225:P228" si="140">+D225+H225+L225</f>
        <v>0</v>
      </c>
      <c r="Q225" s="131">
        <f t="shared" ref="Q225:Q230" si="141">+E225+I225+M225</f>
        <v>0</v>
      </c>
      <c r="R225" s="131">
        <f t="shared" ref="R225:R232" si="142">+F225+J225+N225</f>
        <v>0</v>
      </c>
    </row>
    <row r="226" spans="1:18" x14ac:dyDescent="0.3">
      <c r="A226" s="325"/>
      <c r="B226" s="133" t="s">
        <v>320</v>
      </c>
      <c r="C226" s="128"/>
      <c r="D226" s="128"/>
      <c r="E226" s="126"/>
      <c r="F226" s="126"/>
      <c r="G226" s="126"/>
      <c r="H226" s="126"/>
      <c r="I226" s="126"/>
      <c r="J226" s="126"/>
      <c r="K226" s="126"/>
      <c r="L226" s="126"/>
      <c r="M226" s="126"/>
      <c r="N226" s="126"/>
      <c r="O226" s="131">
        <f t="shared" ref="O226:O228" si="143">+C226+G226+K226</f>
        <v>0</v>
      </c>
      <c r="P226" s="131">
        <f t="shared" si="140"/>
        <v>0</v>
      </c>
      <c r="Q226" s="131">
        <f t="shared" si="141"/>
        <v>0</v>
      </c>
      <c r="R226" s="131">
        <f t="shared" si="142"/>
        <v>0</v>
      </c>
    </row>
    <row r="227" spans="1:18" x14ac:dyDescent="0.3">
      <c r="A227" s="318" t="s">
        <v>321</v>
      </c>
      <c r="B227" s="132" t="s">
        <v>60</v>
      </c>
      <c r="C227" s="128"/>
      <c r="D227" s="128"/>
      <c r="E227" s="126"/>
      <c r="F227" s="126"/>
      <c r="G227" s="126"/>
      <c r="H227" s="126"/>
      <c r="I227" s="126"/>
      <c r="J227" s="126"/>
      <c r="K227" s="126"/>
      <c r="L227" s="126"/>
      <c r="M227" s="126"/>
      <c r="N227" s="126"/>
      <c r="O227" s="131">
        <f t="shared" si="143"/>
        <v>0</v>
      </c>
      <c r="P227" s="131">
        <f t="shared" si="140"/>
        <v>0</v>
      </c>
      <c r="Q227" s="131">
        <f t="shared" si="141"/>
        <v>0</v>
      </c>
      <c r="R227" s="131">
        <f t="shared" si="142"/>
        <v>0</v>
      </c>
    </row>
    <row r="228" spans="1:18" x14ac:dyDescent="0.3">
      <c r="A228" s="319"/>
      <c r="B228" s="133" t="s">
        <v>320</v>
      </c>
      <c r="C228" s="128"/>
      <c r="D228" s="128"/>
      <c r="E228" s="126"/>
      <c r="F228" s="126"/>
      <c r="G228" s="126"/>
      <c r="H228" s="126"/>
      <c r="I228" s="126"/>
      <c r="J228" s="126"/>
      <c r="K228" s="126"/>
      <c r="L228" s="126"/>
      <c r="M228" s="126"/>
      <c r="N228" s="126"/>
      <c r="O228" s="131">
        <f t="shared" si="143"/>
        <v>0</v>
      </c>
      <c r="P228" s="131">
        <f t="shared" si="140"/>
        <v>0</v>
      </c>
      <c r="Q228" s="131">
        <f t="shared" si="141"/>
        <v>0</v>
      </c>
      <c r="R228" s="131">
        <f t="shared" si="142"/>
        <v>0</v>
      </c>
    </row>
    <row r="229" spans="1:18" x14ac:dyDescent="0.3">
      <c r="A229" s="318" t="s">
        <v>322</v>
      </c>
      <c r="B229" s="132" t="s">
        <v>60</v>
      </c>
      <c r="C229" s="128"/>
      <c r="D229" s="128"/>
      <c r="E229" s="126"/>
      <c r="F229" s="126"/>
      <c r="G229" s="126"/>
      <c r="H229" s="126"/>
      <c r="I229" s="126"/>
      <c r="J229" s="126"/>
      <c r="K229" s="126"/>
      <c r="L229" s="126"/>
      <c r="M229" s="126"/>
      <c r="N229" s="126"/>
      <c r="O229" s="131">
        <f>+C229+G229+K229</f>
        <v>0</v>
      </c>
      <c r="P229" s="131">
        <f>+D229+H229+L229</f>
        <v>0</v>
      </c>
      <c r="Q229" s="131">
        <f t="shared" si="141"/>
        <v>0</v>
      </c>
      <c r="R229" s="131">
        <f t="shared" si="142"/>
        <v>0</v>
      </c>
    </row>
    <row r="230" spans="1:18" x14ac:dyDescent="0.3">
      <c r="A230" s="319"/>
      <c r="B230" s="133" t="s">
        <v>320</v>
      </c>
      <c r="C230" s="128"/>
      <c r="D230" s="128"/>
      <c r="E230" s="126"/>
      <c r="F230" s="126"/>
      <c r="G230" s="126"/>
      <c r="H230" s="126"/>
      <c r="I230" s="126"/>
      <c r="J230" s="126"/>
      <c r="K230" s="126"/>
      <c r="L230" s="126"/>
      <c r="M230" s="126"/>
      <c r="N230" s="126"/>
      <c r="O230" s="131">
        <f t="shared" ref="O230" si="144">+C230+G230+K230</f>
        <v>0</v>
      </c>
      <c r="P230" s="131">
        <f t="shared" ref="P230" si="145">+D230+H230+L230</f>
        <v>0</v>
      </c>
      <c r="Q230" s="131">
        <f t="shared" si="141"/>
        <v>0</v>
      </c>
      <c r="R230" s="131">
        <f t="shared" si="142"/>
        <v>0</v>
      </c>
    </row>
    <row r="231" spans="1:18" x14ac:dyDescent="0.3">
      <c r="A231" s="323" t="s">
        <v>470</v>
      </c>
      <c r="B231" s="132" t="s">
        <v>60</v>
      </c>
      <c r="C231" s="129"/>
      <c r="D231" s="129"/>
      <c r="E231" s="130"/>
      <c r="F231" s="126"/>
      <c r="G231" s="129"/>
      <c r="H231" s="129"/>
      <c r="I231" s="129"/>
      <c r="J231" s="129"/>
      <c r="K231" s="129"/>
      <c r="L231" s="129"/>
      <c r="M231" s="130"/>
      <c r="N231" s="126"/>
      <c r="O231" s="129"/>
      <c r="P231" s="129"/>
      <c r="Q231" s="131">
        <f>+E231+I231+M231</f>
        <v>0</v>
      </c>
      <c r="R231" s="131">
        <f t="shared" si="142"/>
        <v>0</v>
      </c>
    </row>
    <row r="232" spans="1:18" x14ac:dyDescent="0.3">
      <c r="A232" s="324"/>
      <c r="B232" s="133" t="s">
        <v>320</v>
      </c>
      <c r="C232" s="129"/>
      <c r="D232" s="129"/>
      <c r="E232" s="130"/>
      <c r="F232" s="126"/>
      <c r="G232" s="129"/>
      <c r="H232" s="129"/>
      <c r="I232" s="129"/>
      <c r="J232" s="129"/>
      <c r="K232" s="129"/>
      <c r="L232" s="129"/>
      <c r="M232" s="130"/>
      <c r="N232" s="126"/>
      <c r="O232" s="129"/>
      <c r="P232" s="129"/>
      <c r="Q232" s="131">
        <f t="shared" ref="Q232" si="146">+E232+I232+M232</f>
        <v>0</v>
      </c>
      <c r="R232" s="131">
        <f t="shared" si="142"/>
        <v>0</v>
      </c>
    </row>
    <row r="233" spans="1:18" x14ac:dyDescent="0.3">
      <c r="A233" s="318" t="s">
        <v>323</v>
      </c>
      <c r="B233" s="132" t="s">
        <v>60</v>
      </c>
      <c r="C233" s="129"/>
      <c r="D233" s="129"/>
      <c r="E233" s="129"/>
      <c r="F233" s="129"/>
      <c r="G233" s="129"/>
      <c r="H233" s="129"/>
      <c r="I233" s="128"/>
      <c r="J233" s="128"/>
      <c r="K233" s="129"/>
      <c r="L233" s="129"/>
      <c r="M233" s="129"/>
      <c r="N233" s="129"/>
      <c r="O233" s="129"/>
      <c r="P233" s="129"/>
      <c r="Q233" s="131">
        <f>+E233+I233+M233</f>
        <v>0</v>
      </c>
      <c r="R233" s="131">
        <f>+F233+J233+N233</f>
        <v>0</v>
      </c>
    </row>
    <row r="234" spans="1:18" x14ac:dyDescent="0.3">
      <c r="A234" s="319"/>
      <c r="B234" s="133" t="s">
        <v>320</v>
      </c>
      <c r="C234" s="129"/>
      <c r="D234" s="129"/>
      <c r="E234" s="129"/>
      <c r="F234" s="129"/>
      <c r="G234" s="129"/>
      <c r="H234" s="129"/>
      <c r="I234" s="128"/>
      <c r="J234" s="128"/>
      <c r="K234" s="129"/>
      <c r="L234" s="129"/>
      <c r="M234" s="129"/>
      <c r="N234" s="129"/>
      <c r="O234" s="129"/>
      <c r="P234" s="129"/>
      <c r="Q234" s="131">
        <f>+E234+I234+M234</f>
        <v>0</v>
      </c>
      <c r="R234" s="131">
        <f t="shared" ref="R234:R245" si="147">+F234+J234+N234</f>
        <v>0</v>
      </c>
    </row>
    <row r="235" spans="1:18" x14ac:dyDescent="0.3">
      <c r="A235" s="318" t="s">
        <v>324</v>
      </c>
      <c r="B235" s="132" t="s">
        <v>60</v>
      </c>
      <c r="C235" s="128">
        <v>0</v>
      </c>
      <c r="D235" s="128"/>
      <c r="E235" s="126"/>
      <c r="F235" s="126"/>
      <c r="G235" s="126"/>
      <c r="H235" s="126"/>
      <c r="I235" s="126"/>
      <c r="J235" s="126"/>
      <c r="K235" s="126"/>
      <c r="L235" s="126"/>
      <c r="M235" s="126"/>
      <c r="N235" s="126"/>
      <c r="O235" s="131">
        <f>+C235+G235+K235</f>
        <v>0</v>
      </c>
      <c r="P235" s="131">
        <f>+D235+H235+L235</f>
        <v>0</v>
      </c>
      <c r="Q235" s="131">
        <f t="shared" ref="Q235:Q245" si="148">+E235+I235+M235</f>
        <v>0</v>
      </c>
      <c r="R235" s="131">
        <f t="shared" si="147"/>
        <v>0</v>
      </c>
    </row>
    <row r="236" spans="1:18" x14ac:dyDescent="0.3">
      <c r="A236" s="319"/>
      <c r="B236" s="133" t="s">
        <v>320</v>
      </c>
      <c r="C236" s="128"/>
      <c r="D236" s="128"/>
      <c r="E236" s="126"/>
      <c r="F236" s="126"/>
      <c r="G236" s="126"/>
      <c r="H236" s="126"/>
      <c r="I236" s="126"/>
      <c r="J236" s="126"/>
      <c r="K236" s="126"/>
      <c r="L236" s="126"/>
      <c r="M236" s="126"/>
      <c r="N236" s="126"/>
      <c r="O236" s="131">
        <f t="shared" ref="O236:O245" si="149">+C236+G236+K236</f>
        <v>0</v>
      </c>
      <c r="P236" s="131">
        <f t="shared" ref="P236:P245" si="150">+D236+H236+L236</f>
        <v>0</v>
      </c>
      <c r="Q236" s="131">
        <f t="shared" si="148"/>
        <v>0</v>
      </c>
      <c r="R236" s="131">
        <f t="shared" si="147"/>
        <v>0</v>
      </c>
    </row>
    <row r="237" spans="1:18" x14ac:dyDescent="0.3">
      <c r="A237" s="318" t="s">
        <v>325</v>
      </c>
      <c r="B237" s="132" t="s">
        <v>60</v>
      </c>
      <c r="C237" s="128"/>
      <c r="D237" s="128"/>
      <c r="E237" s="126"/>
      <c r="F237" s="126"/>
      <c r="G237" s="126"/>
      <c r="H237" s="126"/>
      <c r="I237" s="126"/>
      <c r="J237" s="126"/>
      <c r="K237" s="126"/>
      <c r="L237" s="126"/>
      <c r="M237" s="126"/>
      <c r="N237" s="126"/>
      <c r="O237" s="131">
        <f t="shared" si="149"/>
        <v>0</v>
      </c>
      <c r="P237" s="131">
        <f t="shared" si="150"/>
        <v>0</v>
      </c>
      <c r="Q237" s="131">
        <f t="shared" si="148"/>
        <v>0</v>
      </c>
      <c r="R237" s="131">
        <f t="shared" si="147"/>
        <v>0</v>
      </c>
    </row>
    <row r="238" spans="1:18" x14ac:dyDescent="0.3">
      <c r="A238" s="319"/>
      <c r="B238" s="133" t="s">
        <v>320</v>
      </c>
      <c r="C238" s="128"/>
      <c r="D238" s="128"/>
      <c r="E238" s="126"/>
      <c r="F238" s="126"/>
      <c r="G238" s="126"/>
      <c r="H238" s="126"/>
      <c r="I238" s="126"/>
      <c r="J238" s="126"/>
      <c r="K238" s="126"/>
      <c r="L238" s="126"/>
      <c r="M238" s="126"/>
      <c r="N238" s="126"/>
      <c r="O238" s="131">
        <f t="shared" si="149"/>
        <v>0</v>
      </c>
      <c r="P238" s="131">
        <f t="shared" si="150"/>
        <v>0</v>
      </c>
      <c r="Q238" s="131">
        <f t="shared" si="148"/>
        <v>0</v>
      </c>
      <c r="R238" s="131">
        <f t="shared" si="147"/>
        <v>0</v>
      </c>
    </row>
    <row r="239" spans="1:18" x14ac:dyDescent="0.3">
      <c r="A239" s="318" t="s">
        <v>326</v>
      </c>
      <c r="B239" s="132" t="s">
        <v>60</v>
      </c>
      <c r="C239" s="128">
        <v>0</v>
      </c>
      <c r="D239" s="128">
        <v>0</v>
      </c>
      <c r="E239" s="126">
        <v>0</v>
      </c>
      <c r="F239" s="126"/>
      <c r="G239" s="126"/>
      <c r="H239" s="126"/>
      <c r="I239" s="126"/>
      <c r="J239" s="126"/>
      <c r="K239" s="126"/>
      <c r="L239" s="126"/>
      <c r="M239" s="126"/>
      <c r="N239" s="126"/>
      <c r="O239" s="131">
        <f t="shared" si="149"/>
        <v>0</v>
      </c>
      <c r="P239" s="131">
        <f t="shared" si="150"/>
        <v>0</v>
      </c>
      <c r="Q239" s="131">
        <f t="shared" si="148"/>
        <v>0</v>
      </c>
      <c r="R239" s="131">
        <f t="shared" si="147"/>
        <v>0</v>
      </c>
    </row>
    <row r="240" spans="1:18" x14ac:dyDescent="0.3">
      <c r="A240" s="319"/>
      <c r="B240" s="133" t="s">
        <v>320</v>
      </c>
      <c r="C240" s="128"/>
      <c r="D240" s="128"/>
      <c r="E240" s="126"/>
      <c r="F240" s="126"/>
      <c r="G240" s="126"/>
      <c r="H240" s="126"/>
      <c r="I240" s="126"/>
      <c r="J240" s="126"/>
      <c r="K240" s="126"/>
      <c r="L240" s="126"/>
      <c r="M240" s="126"/>
      <c r="N240" s="126"/>
      <c r="O240" s="131">
        <f t="shared" si="149"/>
        <v>0</v>
      </c>
      <c r="P240" s="131">
        <f t="shared" si="150"/>
        <v>0</v>
      </c>
      <c r="Q240" s="131">
        <f t="shared" si="148"/>
        <v>0</v>
      </c>
      <c r="R240" s="131">
        <f t="shared" si="147"/>
        <v>0</v>
      </c>
    </row>
    <row r="241" spans="1:18" x14ac:dyDescent="0.3">
      <c r="A241" s="318" t="s">
        <v>328</v>
      </c>
      <c r="B241" s="132" t="s">
        <v>60</v>
      </c>
      <c r="C241" s="128"/>
      <c r="D241" s="128"/>
      <c r="E241" s="126"/>
      <c r="F241" s="126"/>
      <c r="G241" s="126"/>
      <c r="H241" s="126"/>
      <c r="I241" s="126"/>
      <c r="J241" s="126"/>
      <c r="K241" s="126"/>
      <c r="L241" s="126"/>
      <c r="M241" s="126"/>
      <c r="N241" s="126"/>
      <c r="O241" s="131">
        <f t="shared" si="149"/>
        <v>0</v>
      </c>
      <c r="P241" s="131">
        <f t="shared" si="150"/>
        <v>0</v>
      </c>
      <c r="Q241" s="131">
        <f t="shared" si="148"/>
        <v>0</v>
      </c>
      <c r="R241" s="131">
        <f t="shared" si="147"/>
        <v>0</v>
      </c>
    </row>
    <row r="242" spans="1:18" x14ac:dyDescent="0.3">
      <c r="A242" s="319"/>
      <c r="B242" s="133" t="s">
        <v>369</v>
      </c>
      <c r="C242" s="128"/>
      <c r="D242" s="128"/>
      <c r="E242" s="126"/>
      <c r="F242" s="126"/>
      <c r="G242" s="126"/>
      <c r="H242" s="126"/>
      <c r="I242" s="126"/>
      <c r="J242" s="126"/>
      <c r="K242" s="126"/>
      <c r="L242" s="126"/>
      <c r="M242" s="126"/>
      <c r="N242" s="126"/>
      <c r="O242" s="131">
        <f t="shared" si="149"/>
        <v>0</v>
      </c>
      <c r="P242" s="131">
        <f t="shared" si="150"/>
        <v>0</v>
      </c>
      <c r="Q242" s="131">
        <f t="shared" si="148"/>
        <v>0</v>
      </c>
      <c r="R242" s="131">
        <f t="shared" si="147"/>
        <v>0</v>
      </c>
    </row>
    <row r="243" spans="1:18" x14ac:dyDescent="0.3">
      <c r="A243" s="318" t="s">
        <v>329</v>
      </c>
      <c r="B243" s="132" t="s">
        <v>60</v>
      </c>
      <c r="C243" s="128"/>
      <c r="D243" s="128"/>
      <c r="E243" s="126"/>
      <c r="F243" s="126"/>
      <c r="G243" s="126"/>
      <c r="H243" s="126"/>
      <c r="I243" s="126"/>
      <c r="J243" s="126"/>
      <c r="K243" s="126"/>
      <c r="L243" s="126"/>
      <c r="M243" s="126"/>
      <c r="N243" s="126"/>
      <c r="O243" s="131">
        <f t="shared" si="149"/>
        <v>0</v>
      </c>
      <c r="P243" s="131">
        <f t="shared" si="150"/>
        <v>0</v>
      </c>
      <c r="Q243" s="131">
        <f t="shared" si="148"/>
        <v>0</v>
      </c>
      <c r="R243" s="131">
        <f t="shared" si="147"/>
        <v>0</v>
      </c>
    </row>
    <row r="244" spans="1:18" x14ac:dyDescent="0.3">
      <c r="A244" s="319"/>
      <c r="B244" s="133" t="s">
        <v>369</v>
      </c>
      <c r="C244" s="128"/>
      <c r="D244" s="128"/>
      <c r="E244" s="126"/>
      <c r="F244" s="126"/>
      <c r="G244" s="126"/>
      <c r="H244" s="126"/>
      <c r="I244" s="126"/>
      <c r="J244" s="126"/>
      <c r="K244" s="126"/>
      <c r="L244" s="126"/>
      <c r="M244" s="126"/>
      <c r="N244" s="126"/>
      <c r="O244" s="131">
        <f t="shared" si="149"/>
        <v>0</v>
      </c>
      <c r="P244" s="131">
        <f t="shared" si="150"/>
        <v>0</v>
      </c>
      <c r="Q244" s="131">
        <f t="shared" si="148"/>
        <v>0</v>
      </c>
      <c r="R244" s="131">
        <f t="shared" si="147"/>
        <v>0</v>
      </c>
    </row>
    <row r="245" spans="1:18" x14ac:dyDescent="0.3">
      <c r="A245" s="233" t="s">
        <v>491</v>
      </c>
      <c r="B245" s="132" t="s">
        <v>327</v>
      </c>
      <c r="C245" s="128"/>
      <c r="D245" s="128"/>
      <c r="E245" s="126"/>
      <c r="F245" s="126"/>
      <c r="G245" s="126"/>
      <c r="H245" s="126"/>
      <c r="I245" s="126"/>
      <c r="J245" s="126"/>
      <c r="K245" s="126"/>
      <c r="L245" s="126"/>
      <c r="M245" s="126"/>
      <c r="N245" s="126"/>
      <c r="O245" s="131">
        <f t="shared" si="149"/>
        <v>0</v>
      </c>
      <c r="P245" s="131">
        <f t="shared" si="150"/>
        <v>0</v>
      </c>
      <c r="Q245" s="131">
        <f t="shared" si="148"/>
        <v>0</v>
      </c>
      <c r="R245" s="131">
        <f t="shared" si="147"/>
        <v>0</v>
      </c>
    </row>
    <row r="246" spans="1:18" x14ac:dyDescent="0.3">
      <c r="A246" s="316" t="s">
        <v>374</v>
      </c>
      <c r="B246" s="317"/>
      <c r="C246" s="131">
        <f>+C225+C227+C229+C231+C233+C235+C239+C241+C237+C243</f>
        <v>0</v>
      </c>
      <c r="D246" s="131">
        <f t="shared" ref="D246:R246" si="151">+D225+D227+D229+D231+D233+D235+D239+D241+D237+D243</f>
        <v>0</v>
      </c>
      <c r="E246" s="131">
        <f t="shared" si="151"/>
        <v>0</v>
      </c>
      <c r="F246" s="131">
        <f t="shared" si="151"/>
        <v>0</v>
      </c>
      <c r="G246" s="131">
        <f t="shared" si="151"/>
        <v>0</v>
      </c>
      <c r="H246" s="131">
        <f t="shared" si="151"/>
        <v>0</v>
      </c>
      <c r="I246" s="131">
        <f t="shared" si="151"/>
        <v>0</v>
      </c>
      <c r="J246" s="131">
        <f t="shared" si="151"/>
        <v>0</v>
      </c>
      <c r="K246" s="131">
        <f t="shared" si="151"/>
        <v>0</v>
      </c>
      <c r="L246" s="131">
        <f t="shared" si="151"/>
        <v>0</v>
      </c>
      <c r="M246" s="131">
        <f t="shared" si="151"/>
        <v>0</v>
      </c>
      <c r="N246" s="131">
        <f t="shared" si="151"/>
        <v>0</v>
      </c>
      <c r="O246" s="131">
        <f t="shared" si="151"/>
        <v>0</v>
      </c>
      <c r="P246" s="131">
        <f t="shared" si="151"/>
        <v>0</v>
      </c>
      <c r="Q246" s="131">
        <f t="shared" si="151"/>
        <v>0</v>
      </c>
      <c r="R246" s="131">
        <f t="shared" si="151"/>
        <v>0</v>
      </c>
    </row>
    <row r="247" spans="1:18" x14ac:dyDescent="0.3">
      <c r="A247" s="316" t="s">
        <v>375</v>
      </c>
      <c r="B247" s="317"/>
      <c r="C247" s="131">
        <f>+C226+C228+C230+C232+C234+C236+C240+C238+C245</f>
        <v>0</v>
      </c>
      <c r="D247" s="131">
        <f t="shared" ref="D247:R247" si="152">+D226+D228+D230+D232+D234+D236+D240+D238+D245</f>
        <v>0</v>
      </c>
      <c r="E247" s="131">
        <f t="shared" si="152"/>
        <v>0</v>
      </c>
      <c r="F247" s="131">
        <f t="shared" si="152"/>
        <v>0</v>
      </c>
      <c r="G247" s="131">
        <f t="shared" si="152"/>
        <v>0</v>
      </c>
      <c r="H247" s="131">
        <f t="shared" si="152"/>
        <v>0</v>
      </c>
      <c r="I247" s="131">
        <f t="shared" si="152"/>
        <v>0</v>
      </c>
      <c r="J247" s="131">
        <f t="shared" si="152"/>
        <v>0</v>
      </c>
      <c r="K247" s="131">
        <f t="shared" si="152"/>
        <v>0</v>
      </c>
      <c r="L247" s="131">
        <f t="shared" si="152"/>
        <v>0</v>
      </c>
      <c r="M247" s="131">
        <f t="shared" si="152"/>
        <v>0</v>
      </c>
      <c r="N247" s="131">
        <f t="shared" si="152"/>
        <v>0</v>
      </c>
      <c r="O247" s="131">
        <f t="shared" si="152"/>
        <v>0</v>
      </c>
      <c r="P247" s="131">
        <f t="shared" si="152"/>
        <v>0</v>
      </c>
      <c r="Q247" s="131">
        <f t="shared" si="152"/>
        <v>0</v>
      </c>
      <c r="R247" s="131">
        <f t="shared" si="152"/>
        <v>0</v>
      </c>
    </row>
    <row r="248" spans="1:18" x14ac:dyDescent="0.3">
      <c r="A248" s="316" t="s">
        <v>368</v>
      </c>
      <c r="B248" s="317"/>
      <c r="C248" s="131">
        <f>C242+C244</f>
        <v>0</v>
      </c>
      <c r="D248" s="131">
        <f t="shared" ref="D248:R248" si="153">D242+D244</f>
        <v>0</v>
      </c>
      <c r="E248" s="131">
        <f t="shared" si="153"/>
        <v>0</v>
      </c>
      <c r="F248" s="131">
        <f t="shared" si="153"/>
        <v>0</v>
      </c>
      <c r="G248" s="131">
        <f t="shared" si="153"/>
        <v>0</v>
      </c>
      <c r="H248" s="131">
        <f t="shared" si="153"/>
        <v>0</v>
      </c>
      <c r="I248" s="131">
        <f t="shared" si="153"/>
        <v>0</v>
      </c>
      <c r="J248" s="131">
        <f t="shared" si="153"/>
        <v>0</v>
      </c>
      <c r="K248" s="131">
        <f t="shared" si="153"/>
        <v>0</v>
      </c>
      <c r="L248" s="131">
        <f t="shared" si="153"/>
        <v>0</v>
      </c>
      <c r="M248" s="131">
        <f t="shared" si="153"/>
        <v>0</v>
      </c>
      <c r="N248" s="131">
        <f t="shared" si="153"/>
        <v>0</v>
      </c>
      <c r="O248" s="131">
        <f t="shared" si="153"/>
        <v>0</v>
      </c>
      <c r="P248" s="131">
        <f t="shared" si="153"/>
        <v>0</v>
      </c>
      <c r="Q248" s="131">
        <f t="shared" si="153"/>
        <v>0</v>
      </c>
      <c r="R248" s="131">
        <f t="shared" si="153"/>
        <v>0</v>
      </c>
    </row>
    <row r="249" spans="1:18" x14ac:dyDescent="0.3">
      <c r="A249" s="316" t="s">
        <v>240</v>
      </c>
      <c r="B249" s="317"/>
      <c r="C249" s="131">
        <f>C246-C247-C248</f>
        <v>0</v>
      </c>
      <c r="D249" s="131">
        <f t="shared" ref="D249" si="154">D246-D247-D248</f>
        <v>0</v>
      </c>
      <c r="E249" s="131">
        <f t="shared" ref="E249" si="155">E246-E247-E248</f>
        <v>0</v>
      </c>
      <c r="F249" s="131">
        <f t="shared" ref="F249" si="156">F246-F247-F248</f>
        <v>0</v>
      </c>
      <c r="G249" s="131">
        <f t="shared" ref="G249" si="157">G246-G247-G248</f>
        <v>0</v>
      </c>
      <c r="H249" s="131">
        <f t="shared" ref="H249" si="158">H246-H247-H248</f>
        <v>0</v>
      </c>
      <c r="I249" s="131">
        <f t="shared" ref="I249" si="159">I246-I247-I248</f>
        <v>0</v>
      </c>
      <c r="J249" s="131">
        <f t="shared" ref="J249" si="160">J246-J247-J248</f>
        <v>0</v>
      </c>
      <c r="K249" s="131">
        <f t="shared" ref="K249" si="161">K246-K247-K248</f>
        <v>0</v>
      </c>
      <c r="L249" s="131">
        <f t="shared" ref="L249" si="162">L246-L247-L248</f>
        <v>0</v>
      </c>
      <c r="M249" s="131">
        <f t="shared" ref="M249" si="163">M246-M247-M248</f>
        <v>0</v>
      </c>
      <c r="N249" s="131">
        <f t="shared" ref="N249:R249" si="164">N246-N247-N248</f>
        <v>0</v>
      </c>
      <c r="O249" s="131">
        <f t="shared" si="164"/>
        <v>0</v>
      </c>
      <c r="P249" s="131">
        <f t="shared" si="164"/>
        <v>0</v>
      </c>
      <c r="Q249" s="131">
        <f t="shared" si="164"/>
        <v>0</v>
      </c>
      <c r="R249" s="131">
        <f t="shared" si="164"/>
        <v>0</v>
      </c>
    </row>
    <row r="252" spans="1:18" ht="20.399999999999999" x14ac:dyDescent="0.35">
      <c r="A252" s="320" t="s">
        <v>484</v>
      </c>
      <c r="B252" s="320"/>
      <c r="C252" s="320"/>
      <c r="D252" s="320"/>
      <c r="E252" s="320"/>
      <c r="F252" s="320"/>
      <c r="G252" s="320"/>
      <c r="H252" s="320"/>
      <c r="I252" s="320"/>
      <c r="J252" s="320"/>
      <c r="K252" s="320"/>
      <c r="L252" s="320"/>
      <c r="M252" s="320"/>
      <c r="N252" s="320"/>
      <c r="O252" s="320"/>
      <c r="P252" s="320"/>
      <c r="Q252" s="320"/>
      <c r="R252" s="320"/>
    </row>
    <row r="253" spans="1:18" x14ac:dyDescent="0.3">
      <c r="A253" s="321" t="s">
        <v>9</v>
      </c>
      <c r="B253" s="321" t="s">
        <v>330</v>
      </c>
      <c r="C253" s="322" t="s">
        <v>142</v>
      </c>
      <c r="D253" s="322"/>
      <c r="E253" s="322"/>
      <c r="F253" s="322"/>
      <c r="G253" s="322" t="s">
        <v>144</v>
      </c>
      <c r="H253" s="322"/>
      <c r="I253" s="322"/>
      <c r="J253" s="322"/>
      <c r="K253" s="322" t="s">
        <v>319</v>
      </c>
      <c r="L253" s="322"/>
      <c r="M253" s="322"/>
      <c r="N253" s="322"/>
      <c r="O253" s="322" t="s">
        <v>3</v>
      </c>
      <c r="P253" s="322"/>
      <c r="Q253" s="322"/>
      <c r="R253" s="322"/>
    </row>
    <row r="254" spans="1:18" x14ac:dyDescent="0.3">
      <c r="A254" s="321"/>
      <c r="B254" s="321"/>
      <c r="C254" s="134" t="s">
        <v>11</v>
      </c>
      <c r="D254" s="134" t="s">
        <v>12</v>
      </c>
      <c r="E254" s="134" t="s">
        <v>10</v>
      </c>
      <c r="F254" s="134" t="s">
        <v>1</v>
      </c>
      <c r="G254" s="134" t="s">
        <v>11</v>
      </c>
      <c r="H254" s="134" t="s">
        <v>12</v>
      </c>
      <c r="I254" s="134" t="s">
        <v>10</v>
      </c>
      <c r="J254" s="134" t="s">
        <v>1</v>
      </c>
      <c r="K254" s="134" t="s">
        <v>11</v>
      </c>
      <c r="L254" s="134" t="s">
        <v>12</v>
      </c>
      <c r="M254" s="134" t="s">
        <v>10</v>
      </c>
      <c r="N254" s="134" t="s">
        <v>1</v>
      </c>
      <c r="O254" s="134" t="s">
        <v>11</v>
      </c>
      <c r="P254" s="134" t="s">
        <v>12</v>
      </c>
      <c r="Q254" s="134" t="s">
        <v>10</v>
      </c>
      <c r="R254" s="134" t="s">
        <v>1</v>
      </c>
    </row>
    <row r="255" spans="1:18" x14ac:dyDescent="0.3">
      <c r="A255" s="325" t="s">
        <v>370</v>
      </c>
      <c r="B255" s="132" t="s">
        <v>60</v>
      </c>
      <c r="C255" s="126"/>
      <c r="D255" s="126"/>
      <c r="E255" s="126"/>
      <c r="F255" s="126"/>
      <c r="G255" s="126">
        <v>0</v>
      </c>
      <c r="H255" s="126">
        <v>0</v>
      </c>
      <c r="I255" s="126">
        <v>0</v>
      </c>
      <c r="J255" s="126">
        <v>0</v>
      </c>
      <c r="K255" s="126">
        <v>0</v>
      </c>
      <c r="L255" s="126">
        <v>0</v>
      </c>
      <c r="M255" s="126">
        <v>0</v>
      </c>
      <c r="N255" s="126">
        <v>0</v>
      </c>
      <c r="O255" s="131">
        <f>+C255+G255+K255</f>
        <v>0</v>
      </c>
      <c r="P255" s="131">
        <f t="shared" ref="P255:P258" si="165">+D255+H255+L255</f>
        <v>0</v>
      </c>
      <c r="Q255" s="131">
        <f t="shared" ref="Q255:Q260" si="166">+E255+I255+M255</f>
        <v>0</v>
      </c>
      <c r="R255" s="131">
        <f t="shared" ref="R255:R262" si="167">+F255+J255+N255</f>
        <v>0</v>
      </c>
    </row>
    <row r="256" spans="1:18" x14ac:dyDescent="0.3">
      <c r="A256" s="325"/>
      <c r="B256" s="133" t="s">
        <v>320</v>
      </c>
      <c r="C256" s="128"/>
      <c r="D256" s="128"/>
      <c r="E256" s="126"/>
      <c r="F256" s="126"/>
      <c r="G256" s="126"/>
      <c r="H256" s="126"/>
      <c r="I256" s="126"/>
      <c r="J256" s="126"/>
      <c r="K256" s="126"/>
      <c r="L256" s="126"/>
      <c r="M256" s="126"/>
      <c r="N256" s="126"/>
      <c r="O256" s="131">
        <f t="shared" ref="O256:O258" si="168">+C256+G256+K256</f>
        <v>0</v>
      </c>
      <c r="P256" s="131">
        <f t="shared" si="165"/>
        <v>0</v>
      </c>
      <c r="Q256" s="131">
        <f t="shared" si="166"/>
        <v>0</v>
      </c>
      <c r="R256" s="131">
        <f t="shared" si="167"/>
        <v>0</v>
      </c>
    </row>
    <row r="257" spans="1:18" x14ac:dyDescent="0.3">
      <c r="A257" s="318" t="s">
        <v>321</v>
      </c>
      <c r="B257" s="132" t="s">
        <v>60</v>
      </c>
      <c r="C257" s="128"/>
      <c r="D257" s="128"/>
      <c r="E257" s="126"/>
      <c r="F257" s="126"/>
      <c r="G257" s="126"/>
      <c r="H257" s="126"/>
      <c r="I257" s="126"/>
      <c r="J257" s="126"/>
      <c r="K257" s="126"/>
      <c r="L257" s="126"/>
      <c r="M257" s="126"/>
      <c r="N257" s="126"/>
      <c r="O257" s="131">
        <f t="shared" si="168"/>
        <v>0</v>
      </c>
      <c r="P257" s="131">
        <f t="shared" si="165"/>
        <v>0</v>
      </c>
      <c r="Q257" s="131">
        <f t="shared" si="166"/>
        <v>0</v>
      </c>
      <c r="R257" s="131">
        <f t="shared" si="167"/>
        <v>0</v>
      </c>
    </row>
    <row r="258" spans="1:18" x14ac:dyDescent="0.3">
      <c r="A258" s="319"/>
      <c r="B258" s="133" t="s">
        <v>320</v>
      </c>
      <c r="C258" s="128"/>
      <c r="D258" s="128"/>
      <c r="E258" s="126"/>
      <c r="F258" s="126"/>
      <c r="G258" s="126"/>
      <c r="H258" s="126"/>
      <c r="I258" s="126"/>
      <c r="J258" s="126"/>
      <c r="K258" s="126"/>
      <c r="L258" s="126"/>
      <c r="M258" s="126"/>
      <c r="N258" s="126"/>
      <c r="O258" s="131">
        <f t="shared" si="168"/>
        <v>0</v>
      </c>
      <c r="P258" s="131">
        <f t="shared" si="165"/>
        <v>0</v>
      </c>
      <c r="Q258" s="131">
        <f t="shared" si="166"/>
        <v>0</v>
      </c>
      <c r="R258" s="131">
        <f t="shared" si="167"/>
        <v>0</v>
      </c>
    </row>
    <row r="259" spans="1:18" x14ac:dyDescent="0.3">
      <c r="A259" s="318" t="s">
        <v>322</v>
      </c>
      <c r="B259" s="132" t="s">
        <v>60</v>
      </c>
      <c r="C259" s="128"/>
      <c r="D259" s="128"/>
      <c r="E259" s="126"/>
      <c r="F259" s="126"/>
      <c r="G259" s="126"/>
      <c r="H259" s="126"/>
      <c r="I259" s="126"/>
      <c r="J259" s="126"/>
      <c r="K259" s="126"/>
      <c r="L259" s="126"/>
      <c r="M259" s="126"/>
      <c r="N259" s="126"/>
      <c r="O259" s="131">
        <f>+C259+G259+K259</f>
        <v>0</v>
      </c>
      <c r="P259" s="131">
        <f>+D259+H259+L259</f>
        <v>0</v>
      </c>
      <c r="Q259" s="131">
        <f t="shared" si="166"/>
        <v>0</v>
      </c>
      <c r="R259" s="131">
        <f t="shared" si="167"/>
        <v>0</v>
      </c>
    </row>
    <row r="260" spans="1:18" x14ac:dyDescent="0.3">
      <c r="A260" s="319"/>
      <c r="B260" s="133" t="s">
        <v>320</v>
      </c>
      <c r="C260" s="128"/>
      <c r="D260" s="128"/>
      <c r="E260" s="126"/>
      <c r="F260" s="126"/>
      <c r="G260" s="126"/>
      <c r="H260" s="126"/>
      <c r="I260" s="126"/>
      <c r="J260" s="126"/>
      <c r="K260" s="126"/>
      <c r="L260" s="126"/>
      <c r="M260" s="126"/>
      <c r="N260" s="126"/>
      <c r="O260" s="131">
        <f t="shared" ref="O260" si="169">+C260+G260+K260</f>
        <v>0</v>
      </c>
      <c r="P260" s="131">
        <f t="shared" ref="P260" si="170">+D260+H260+L260</f>
        <v>0</v>
      </c>
      <c r="Q260" s="131">
        <f t="shared" si="166"/>
        <v>0</v>
      </c>
      <c r="R260" s="131">
        <f t="shared" si="167"/>
        <v>0</v>
      </c>
    </row>
    <row r="261" spans="1:18" x14ac:dyDescent="0.3">
      <c r="A261" s="323" t="s">
        <v>470</v>
      </c>
      <c r="B261" s="132" t="s">
        <v>60</v>
      </c>
      <c r="C261" s="129"/>
      <c r="D261" s="129"/>
      <c r="E261" s="130"/>
      <c r="F261" s="126"/>
      <c r="G261" s="129"/>
      <c r="H261" s="129"/>
      <c r="I261" s="129"/>
      <c r="J261" s="129"/>
      <c r="K261" s="129"/>
      <c r="L261" s="129"/>
      <c r="M261" s="130"/>
      <c r="N261" s="126"/>
      <c r="O261" s="129"/>
      <c r="P261" s="129"/>
      <c r="Q261" s="131">
        <f>+E261+I261+M261</f>
        <v>0</v>
      </c>
      <c r="R261" s="131">
        <f t="shared" si="167"/>
        <v>0</v>
      </c>
    </row>
    <row r="262" spans="1:18" x14ac:dyDescent="0.3">
      <c r="A262" s="324"/>
      <c r="B262" s="133" t="s">
        <v>320</v>
      </c>
      <c r="C262" s="129"/>
      <c r="D262" s="129"/>
      <c r="E262" s="130"/>
      <c r="F262" s="126"/>
      <c r="G262" s="129"/>
      <c r="H262" s="129"/>
      <c r="I262" s="129"/>
      <c r="J262" s="129"/>
      <c r="K262" s="129"/>
      <c r="L262" s="129"/>
      <c r="M262" s="130"/>
      <c r="N262" s="126"/>
      <c r="O262" s="129"/>
      <c r="P262" s="129"/>
      <c r="Q262" s="131">
        <f t="shared" ref="Q262" si="171">+E262+I262+M262</f>
        <v>0</v>
      </c>
      <c r="R262" s="131">
        <f t="shared" si="167"/>
        <v>0</v>
      </c>
    </row>
    <row r="263" spans="1:18" x14ac:dyDescent="0.3">
      <c r="A263" s="318" t="s">
        <v>323</v>
      </c>
      <c r="B263" s="132" t="s">
        <v>60</v>
      </c>
      <c r="C263" s="129"/>
      <c r="D263" s="129"/>
      <c r="E263" s="129"/>
      <c r="F263" s="129"/>
      <c r="G263" s="129"/>
      <c r="H263" s="129"/>
      <c r="I263" s="128"/>
      <c r="J263" s="128"/>
      <c r="K263" s="129"/>
      <c r="L263" s="129"/>
      <c r="M263" s="129"/>
      <c r="N263" s="129"/>
      <c r="O263" s="129"/>
      <c r="P263" s="129"/>
      <c r="Q263" s="131">
        <f>+E263+I263+M263</f>
        <v>0</v>
      </c>
      <c r="R263" s="131">
        <f>+F263+J263+N263</f>
        <v>0</v>
      </c>
    </row>
    <row r="264" spans="1:18" x14ac:dyDescent="0.3">
      <c r="A264" s="319"/>
      <c r="B264" s="133" t="s">
        <v>320</v>
      </c>
      <c r="C264" s="129"/>
      <c r="D264" s="129"/>
      <c r="E264" s="129"/>
      <c r="F264" s="129"/>
      <c r="G264" s="129"/>
      <c r="H264" s="129"/>
      <c r="I264" s="128"/>
      <c r="J264" s="128"/>
      <c r="K264" s="129"/>
      <c r="L264" s="129"/>
      <c r="M264" s="129"/>
      <c r="N264" s="129"/>
      <c r="O264" s="129"/>
      <c r="P264" s="129"/>
      <c r="Q264" s="131">
        <f>+E264+I264+M264</f>
        <v>0</v>
      </c>
      <c r="R264" s="131">
        <f t="shared" ref="R264:R275" si="172">+F264+J264+N264</f>
        <v>0</v>
      </c>
    </row>
    <row r="265" spans="1:18" x14ac:dyDescent="0.3">
      <c r="A265" s="318" t="s">
        <v>324</v>
      </c>
      <c r="B265" s="132" t="s">
        <v>60</v>
      </c>
      <c r="C265" s="128">
        <v>0</v>
      </c>
      <c r="D265" s="128"/>
      <c r="E265" s="126"/>
      <c r="F265" s="126"/>
      <c r="G265" s="126"/>
      <c r="H265" s="126"/>
      <c r="I265" s="126"/>
      <c r="J265" s="126"/>
      <c r="K265" s="126"/>
      <c r="L265" s="126"/>
      <c r="M265" s="126"/>
      <c r="N265" s="126"/>
      <c r="O265" s="131">
        <f>+C265+G265+K265</f>
        <v>0</v>
      </c>
      <c r="P265" s="131">
        <f>+D265+H265+L265</f>
        <v>0</v>
      </c>
      <c r="Q265" s="131">
        <f t="shared" ref="Q265:Q275" si="173">+E265+I265+M265</f>
        <v>0</v>
      </c>
      <c r="R265" s="131">
        <f t="shared" si="172"/>
        <v>0</v>
      </c>
    </row>
    <row r="266" spans="1:18" x14ac:dyDescent="0.3">
      <c r="A266" s="319"/>
      <c r="B266" s="133" t="s">
        <v>320</v>
      </c>
      <c r="C266" s="128"/>
      <c r="D266" s="128"/>
      <c r="E266" s="126"/>
      <c r="F266" s="126"/>
      <c r="G266" s="126"/>
      <c r="H266" s="126"/>
      <c r="I266" s="126"/>
      <c r="J266" s="126"/>
      <c r="K266" s="126"/>
      <c r="L266" s="126"/>
      <c r="M266" s="126"/>
      <c r="N266" s="126"/>
      <c r="O266" s="131">
        <f t="shared" ref="O266:O275" si="174">+C266+G266+K266</f>
        <v>0</v>
      </c>
      <c r="P266" s="131">
        <f t="shared" ref="P266:P275" si="175">+D266+H266+L266</f>
        <v>0</v>
      </c>
      <c r="Q266" s="131">
        <f t="shared" si="173"/>
        <v>0</v>
      </c>
      <c r="R266" s="131">
        <f t="shared" si="172"/>
        <v>0</v>
      </c>
    </row>
    <row r="267" spans="1:18" x14ac:dyDescent="0.3">
      <c r="A267" s="318" t="s">
        <v>325</v>
      </c>
      <c r="B267" s="132" t="s">
        <v>60</v>
      </c>
      <c r="C267" s="128"/>
      <c r="D267" s="128"/>
      <c r="E267" s="126"/>
      <c r="F267" s="126"/>
      <c r="G267" s="126"/>
      <c r="H267" s="126"/>
      <c r="I267" s="126"/>
      <c r="J267" s="126"/>
      <c r="K267" s="126"/>
      <c r="L267" s="126"/>
      <c r="M267" s="126"/>
      <c r="N267" s="126"/>
      <c r="O267" s="131">
        <f t="shared" si="174"/>
        <v>0</v>
      </c>
      <c r="P267" s="131">
        <f t="shared" si="175"/>
        <v>0</v>
      </c>
      <c r="Q267" s="131">
        <f t="shared" si="173"/>
        <v>0</v>
      </c>
      <c r="R267" s="131">
        <f t="shared" si="172"/>
        <v>0</v>
      </c>
    </row>
    <row r="268" spans="1:18" x14ac:dyDescent="0.3">
      <c r="A268" s="319"/>
      <c r="B268" s="133" t="s">
        <v>320</v>
      </c>
      <c r="C268" s="128"/>
      <c r="D268" s="128"/>
      <c r="E268" s="126"/>
      <c r="F268" s="126"/>
      <c r="G268" s="126"/>
      <c r="H268" s="126"/>
      <c r="I268" s="126"/>
      <c r="J268" s="126"/>
      <c r="K268" s="126"/>
      <c r="L268" s="126"/>
      <c r="M268" s="126"/>
      <c r="N268" s="126"/>
      <c r="O268" s="131">
        <f t="shared" si="174"/>
        <v>0</v>
      </c>
      <c r="P268" s="131">
        <f t="shared" si="175"/>
        <v>0</v>
      </c>
      <c r="Q268" s="131">
        <f t="shared" si="173"/>
        <v>0</v>
      </c>
      <c r="R268" s="131">
        <f t="shared" si="172"/>
        <v>0</v>
      </c>
    </row>
    <row r="269" spans="1:18" x14ac:dyDescent="0.3">
      <c r="A269" s="318" t="s">
        <v>326</v>
      </c>
      <c r="B269" s="132" t="s">
        <v>60</v>
      </c>
      <c r="C269" s="128">
        <v>0</v>
      </c>
      <c r="D269" s="128">
        <v>0</v>
      </c>
      <c r="E269" s="126">
        <v>0</v>
      </c>
      <c r="F269" s="126"/>
      <c r="G269" s="126"/>
      <c r="H269" s="126"/>
      <c r="I269" s="126"/>
      <c r="J269" s="126"/>
      <c r="K269" s="126"/>
      <c r="L269" s="126"/>
      <c r="M269" s="126"/>
      <c r="N269" s="126"/>
      <c r="O269" s="131">
        <f t="shared" si="174"/>
        <v>0</v>
      </c>
      <c r="P269" s="131">
        <f t="shared" si="175"/>
        <v>0</v>
      </c>
      <c r="Q269" s="131">
        <f t="shared" si="173"/>
        <v>0</v>
      </c>
      <c r="R269" s="131">
        <f t="shared" si="172"/>
        <v>0</v>
      </c>
    </row>
    <row r="270" spans="1:18" x14ac:dyDescent="0.3">
      <c r="A270" s="319"/>
      <c r="B270" s="133" t="s">
        <v>320</v>
      </c>
      <c r="C270" s="128"/>
      <c r="D270" s="128"/>
      <c r="E270" s="126"/>
      <c r="F270" s="126"/>
      <c r="G270" s="126"/>
      <c r="H270" s="126"/>
      <c r="I270" s="126"/>
      <c r="J270" s="126"/>
      <c r="K270" s="126"/>
      <c r="L270" s="126"/>
      <c r="M270" s="126"/>
      <c r="N270" s="126"/>
      <c r="O270" s="131">
        <f t="shared" si="174"/>
        <v>0</v>
      </c>
      <c r="P270" s="131">
        <f t="shared" si="175"/>
        <v>0</v>
      </c>
      <c r="Q270" s="131">
        <f t="shared" si="173"/>
        <v>0</v>
      </c>
      <c r="R270" s="131">
        <f t="shared" si="172"/>
        <v>0</v>
      </c>
    </row>
    <row r="271" spans="1:18" x14ac:dyDescent="0.3">
      <c r="A271" s="318" t="s">
        <v>328</v>
      </c>
      <c r="B271" s="132" t="s">
        <v>60</v>
      </c>
      <c r="C271" s="128"/>
      <c r="D271" s="128"/>
      <c r="E271" s="126"/>
      <c r="F271" s="126"/>
      <c r="G271" s="126"/>
      <c r="H271" s="126"/>
      <c r="I271" s="126"/>
      <c r="J271" s="126"/>
      <c r="K271" s="126"/>
      <c r="L271" s="126"/>
      <c r="M271" s="126"/>
      <c r="N271" s="126"/>
      <c r="O271" s="131">
        <f t="shared" si="174"/>
        <v>0</v>
      </c>
      <c r="P271" s="131">
        <f t="shared" si="175"/>
        <v>0</v>
      </c>
      <c r="Q271" s="131">
        <f t="shared" si="173"/>
        <v>0</v>
      </c>
      <c r="R271" s="131">
        <f t="shared" si="172"/>
        <v>0</v>
      </c>
    </row>
    <row r="272" spans="1:18" x14ac:dyDescent="0.3">
      <c r="A272" s="319"/>
      <c r="B272" s="133" t="s">
        <v>369</v>
      </c>
      <c r="C272" s="128"/>
      <c r="D272" s="128"/>
      <c r="E272" s="126"/>
      <c r="F272" s="126"/>
      <c r="G272" s="126"/>
      <c r="H272" s="126"/>
      <c r="I272" s="126"/>
      <c r="J272" s="126"/>
      <c r="K272" s="126"/>
      <c r="L272" s="126"/>
      <c r="M272" s="126"/>
      <c r="N272" s="126"/>
      <c r="O272" s="131">
        <f t="shared" si="174"/>
        <v>0</v>
      </c>
      <c r="P272" s="131">
        <f t="shared" si="175"/>
        <v>0</v>
      </c>
      <c r="Q272" s="131">
        <f t="shared" si="173"/>
        <v>0</v>
      </c>
      <c r="R272" s="131">
        <f t="shared" si="172"/>
        <v>0</v>
      </c>
    </row>
    <row r="273" spans="1:18" x14ac:dyDescent="0.3">
      <c r="A273" s="318" t="s">
        <v>329</v>
      </c>
      <c r="B273" s="132" t="s">
        <v>60</v>
      </c>
      <c r="C273" s="128"/>
      <c r="D273" s="128"/>
      <c r="E273" s="126"/>
      <c r="F273" s="126"/>
      <c r="G273" s="126"/>
      <c r="H273" s="126"/>
      <c r="I273" s="126"/>
      <c r="J273" s="126"/>
      <c r="K273" s="126"/>
      <c r="L273" s="126"/>
      <c r="M273" s="126"/>
      <c r="N273" s="126"/>
      <c r="O273" s="131">
        <f t="shared" si="174"/>
        <v>0</v>
      </c>
      <c r="P273" s="131">
        <f t="shared" si="175"/>
        <v>0</v>
      </c>
      <c r="Q273" s="131">
        <f t="shared" si="173"/>
        <v>0</v>
      </c>
      <c r="R273" s="131">
        <f t="shared" si="172"/>
        <v>0</v>
      </c>
    </row>
    <row r="274" spans="1:18" x14ac:dyDescent="0.3">
      <c r="A274" s="319"/>
      <c r="B274" s="133" t="s">
        <v>369</v>
      </c>
      <c r="C274" s="128"/>
      <c r="D274" s="128"/>
      <c r="E274" s="126"/>
      <c r="F274" s="126"/>
      <c r="G274" s="126"/>
      <c r="H274" s="126"/>
      <c r="I274" s="126"/>
      <c r="J274" s="126"/>
      <c r="K274" s="126"/>
      <c r="L274" s="126"/>
      <c r="M274" s="126"/>
      <c r="N274" s="126"/>
      <c r="O274" s="131">
        <f t="shared" si="174"/>
        <v>0</v>
      </c>
      <c r="P274" s="131">
        <f t="shared" si="175"/>
        <v>0</v>
      </c>
      <c r="Q274" s="131">
        <f t="shared" si="173"/>
        <v>0</v>
      </c>
      <c r="R274" s="131">
        <f t="shared" si="172"/>
        <v>0</v>
      </c>
    </row>
    <row r="275" spans="1:18" x14ac:dyDescent="0.3">
      <c r="A275" s="233" t="s">
        <v>491</v>
      </c>
      <c r="B275" s="132" t="s">
        <v>327</v>
      </c>
      <c r="C275" s="128"/>
      <c r="D275" s="128"/>
      <c r="E275" s="126"/>
      <c r="F275" s="126"/>
      <c r="G275" s="126"/>
      <c r="H275" s="126"/>
      <c r="I275" s="126"/>
      <c r="J275" s="126"/>
      <c r="K275" s="126"/>
      <c r="L275" s="126"/>
      <c r="M275" s="126"/>
      <c r="N275" s="126"/>
      <c r="O275" s="131">
        <f t="shared" si="174"/>
        <v>0</v>
      </c>
      <c r="P275" s="131">
        <f t="shared" si="175"/>
        <v>0</v>
      </c>
      <c r="Q275" s="131">
        <f t="shared" si="173"/>
        <v>0</v>
      </c>
      <c r="R275" s="131">
        <f t="shared" si="172"/>
        <v>0</v>
      </c>
    </row>
    <row r="276" spans="1:18" x14ac:dyDescent="0.3">
      <c r="A276" s="316" t="s">
        <v>374</v>
      </c>
      <c r="B276" s="317"/>
      <c r="C276" s="131">
        <f>+C255+C257+C259+C261+C263+C265+C269+C271+C267+C273</f>
        <v>0</v>
      </c>
      <c r="D276" s="131">
        <f t="shared" ref="D276:R276" si="176">+D255+D257+D259+D261+D263+D265+D269+D271+D267+D273</f>
        <v>0</v>
      </c>
      <c r="E276" s="131">
        <f t="shared" si="176"/>
        <v>0</v>
      </c>
      <c r="F276" s="131">
        <f t="shared" si="176"/>
        <v>0</v>
      </c>
      <c r="G276" s="131">
        <f t="shared" si="176"/>
        <v>0</v>
      </c>
      <c r="H276" s="131">
        <f t="shared" si="176"/>
        <v>0</v>
      </c>
      <c r="I276" s="131">
        <f t="shared" si="176"/>
        <v>0</v>
      </c>
      <c r="J276" s="131">
        <f t="shared" si="176"/>
        <v>0</v>
      </c>
      <c r="K276" s="131">
        <f t="shared" si="176"/>
        <v>0</v>
      </c>
      <c r="L276" s="131">
        <f t="shared" si="176"/>
        <v>0</v>
      </c>
      <c r="M276" s="131">
        <f t="shared" si="176"/>
        <v>0</v>
      </c>
      <c r="N276" s="131">
        <f t="shared" si="176"/>
        <v>0</v>
      </c>
      <c r="O276" s="131">
        <f t="shared" si="176"/>
        <v>0</v>
      </c>
      <c r="P276" s="131">
        <f t="shared" si="176"/>
        <v>0</v>
      </c>
      <c r="Q276" s="131">
        <f t="shared" si="176"/>
        <v>0</v>
      </c>
      <c r="R276" s="131">
        <f t="shared" si="176"/>
        <v>0</v>
      </c>
    </row>
    <row r="277" spans="1:18" x14ac:dyDescent="0.3">
      <c r="A277" s="316" t="s">
        <v>375</v>
      </c>
      <c r="B277" s="317"/>
      <c r="C277" s="131">
        <f>+C256+C258+C260+C262+C264+C266+C270+C268+C275</f>
        <v>0</v>
      </c>
      <c r="D277" s="131">
        <f t="shared" ref="D277:R277" si="177">+D256+D258+D260+D262+D264+D266+D270+D268+D275</f>
        <v>0</v>
      </c>
      <c r="E277" s="131">
        <f t="shared" si="177"/>
        <v>0</v>
      </c>
      <c r="F277" s="131">
        <f t="shared" si="177"/>
        <v>0</v>
      </c>
      <c r="G277" s="131">
        <f t="shared" si="177"/>
        <v>0</v>
      </c>
      <c r="H277" s="131">
        <f t="shared" si="177"/>
        <v>0</v>
      </c>
      <c r="I277" s="131">
        <f t="shared" si="177"/>
        <v>0</v>
      </c>
      <c r="J277" s="131">
        <f t="shared" si="177"/>
        <v>0</v>
      </c>
      <c r="K277" s="131">
        <f t="shared" si="177"/>
        <v>0</v>
      </c>
      <c r="L277" s="131">
        <f t="shared" si="177"/>
        <v>0</v>
      </c>
      <c r="M277" s="131">
        <f t="shared" si="177"/>
        <v>0</v>
      </c>
      <c r="N277" s="131">
        <f t="shared" si="177"/>
        <v>0</v>
      </c>
      <c r="O277" s="131">
        <f t="shared" si="177"/>
        <v>0</v>
      </c>
      <c r="P277" s="131">
        <f t="shared" si="177"/>
        <v>0</v>
      </c>
      <c r="Q277" s="131">
        <f t="shared" si="177"/>
        <v>0</v>
      </c>
      <c r="R277" s="131">
        <f t="shared" si="177"/>
        <v>0</v>
      </c>
    </row>
    <row r="278" spans="1:18" x14ac:dyDescent="0.3">
      <c r="A278" s="316" t="s">
        <v>368</v>
      </c>
      <c r="B278" s="317"/>
      <c r="C278" s="131">
        <f>C272+C274</f>
        <v>0</v>
      </c>
      <c r="D278" s="131">
        <f t="shared" ref="D278:R278" si="178">D272+D274</f>
        <v>0</v>
      </c>
      <c r="E278" s="131">
        <f t="shared" si="178"/>
        <v>0</v>
      </c>
      <c r="F278" s="131">
        <f t="shared" si="178"/>
        <v>0</v>
      </c>
      <c r="G278" s="131">
        <f t="shared" si="178"/>
        <v>0</v>
      </c>
      <c r="H278" s="131">
        <f t="shared" si="178"/>
        <v>0</v>
      </c>
      <c r="I278" s="131">
        <f t="shared" si="178"/>
        <v>0</v>
      </c>
      <c r="J278" s="131">
        <f t="shared" si="178"/>
        <v>0</v>
      </c>
      <c r="K278" s="131">
        <f t="shared" si="178"/>
        <v>0</v>
      </c>
      <c r="L278" s="131">
        <f t="shared" si="178"/>
        <v>0</v>
      </c>
      <c r="M278" s="131">
        <f t="shared" si="178"/>
        <v>0</v>
      </c>
      <c r="N278" s="131">
        <f t="shared" si="178"/>
        <v>0</v>
      </c>
      <c r="O278" s="131">
        <f t="shared" si="178"/>
        <v>0</v>
      </c>
      <c r="P278" s="131">
        <f t="shared" si="178"/>
        <v>0</v>
      </c>
      <c r="Q278" s="131">
        <f t="shared" si="178"/>
        <v>0</v>
      </c>
      <c r="R278" s="131">
        <f t="shared" si="178"/>
        <v>0</v>
      </c>
    </row>
    <row r="279" spans="1:18" x14ac:dyDescent="0.3">
      <c r="A279" s="316" t="s">
        <v>240</v>
      </c>
      <c r="B279" s="317"/>
      <c r="C279" s="131">
        <f>C276-C277-C278</f>
        <v>0</v>
      </c>
      <c r="D279" s="131">
        <f t="shared" ref="D279" si="179">D276-D277-D278</f>
        <v>0</v>
      </c>
      <c r="E279" s="131">
        <f t="shared" ref="E279" si="180">E276-E277-E278</f>
        <v>0</v>
      </c>
      <c r="F279" s="131">
        <f t="shared" ref="F279" si="181">F276-F277-F278</f>
        <v>0</v>
      </c>
      <c r="G279" s="131">
        <f t="shared" ref="G279" si="182">G276-G277-G278</f>
        <v>0</v>
      </c>
      <c r="H279" s="131">
        <f t="shared" ref="H279" si="183">H276-H277-H278</f>
        <v>0</v>
      </c>
      <c r="I279" s="131">
        <f t="shared" ref="I279" si="184">I276-I277-I278</f>
        <v>0</v>
      </c>
      <c r="J279" s="131">
        <f t="shared" ref="J279" si="185">J276-J277-J278</f>
        <v>0</v>
      </c>
      <c r="K279" s="131">
        <f t="shared" ref="K279" si="186">K276-K277-K278</f>
        <v>0</v>
      </c>
      <c r="L279" s="131">
        <f t="shared" ref="L279" si="187">L276-L277-L278</f>
        <v>0</v>
      </c>
      <c r="M279" s="131">
        <f t="shared" ref="M279" si="188">M276-M277-M278</f>
        <v>0</v>
      </c>
      <c r="N279" s="131">
        <f t="shared" ref="N279:R279" si="189">N276-N277-N278</f>
        <v>0</v>
      </c>
      <c r="O279" s="131">
        <f t="shared" si="189"/>
        <v>0</v>
      </c>
      <c r="P279" s="131">
        <f t="shared" si="189"/>
        <v>0</v>
      </c>
      <c r="Q279" s="131">
        <f t="shared" si="189"/>
        <v>0</v>
      </c>
      <c r="R279" s="131">
        <f t="shared" si="189"/>
        <v>0</v>
      </c>
    </row>
    <row r="282" spans="1:18" ht="20.399999999999999" x14ac:dyDescent="0.35">
      <c r="A282" s="320" t="s">
        <v>485</v>
      </c>
      <c r="B282" s="320"/>
      <c r="C282" s="320"/>
      <c r="D282" s="320"/>
      <c r="E282" s="320"/>
      <c r="F282" s="320"/>
      <c r="G282" s="320"/>
      <c r="H282" s="320"/>
      <c r="I282" s="320"/>
      <c r="J282" s="320"/>
      <c r="K282" s="320"/>
      <c r="L282" s="320"/>
      <c r="M282" s="320"/>
      <c r="N282" s="320"/>
      <c r="O282" s="320"/>
      <c r="P282" s="320"/>
      <c r="Q282" s="320"/>
      <c r="R282" s="320"/>
    </row>
    <row r="283" spans="1:18" x14ac:dyDescent="0.3">
      <c r="A283" s="321" t="s">
        <v>9</v>
      </c>
      <c r="B283" s="321" t="s">
        <v>330</v>
      </c>
      <c r="C283" s="322" t="s">
        <v>142</v>
      </c>
      <c r="D283" s="322"/>
      <c r="E283" s="322"/>
      <c r="F283" s="322"/>
      <c r="G283" s="322" t="s">
        <v>144</v>
      </c>
      <c r="H283" s="322"/>
      <c r="I283" s="322"/>
      <c r="J283" s="322"/>
      <c r="K283" s="322" t="s">
        <v>319</v>
      </c>
      <c r="L283" s="322"/>
      <c r="M283" s="322"/>
      <c r="N283" s="322"/>
      <c r="O283" s="322" t="s">
        <v>3</v>
      </c>
      <c r="P283" s="322"/>
      <c r="Q283" s="322"/>
      <c r="R283" s="322"/>
    </row>
    <row r="284" spans="1:18" x14ac:dyDescent="0.3">
      <c r="A284" s="321"/>
      <c r="B284" s="321"/>
      <c r="C284" s="134" t="s">
        <v>11</v>
      </c>
      <c r="D284" s="134" t="s">
        <v>12</v>
      </c>
      <c r="E284" s="134" t="s">
        <v>10</v>
      </c>
      <c r="F284" s="134" t="s">
        <v>1</v>
      </c>
      <c r="G284" s="134" t="s">
        <v>11</v>
      </c>
      <c r="H284" s="134" t="s">
        <v>12</v>
      </c>
      <c r="I284" s="134" t="s">
        <v>10</v>
      </c>
      <c r="J284" s="134" t="s">
        <v>1</v>
      </c>
      <c r="K284" s="134" t="s">
        <v>11</v>
      </c>
      <c r="L284" s="134" t="s">
        <v>12</v>
      </c>
      <c r="M284" s="134" t="s">
        <v>10</v>
      </c>
      <c r="N284" s="134" t="s">
        <v>1</v>
      </c>
      <c r="O284" s="134" t="s">
        <v>11</v>
      </c>
      <c r="P284" s="134" t="s">
        <v>12</v>
      </c>
      <c r="Q284" s="134" t="s">
        <v>10</v>
      </c>
      <c r="R284" s="134" t="s">
        <v>1</v>
      </c>
    </row>
    <row r="285" spans="1:18" x14ac:dyDescent="0.3">
      <c r="A285" s="325" t="s">
        <v>370</v>
      </c>
      <c r="B285" s="132" t="s">
        <v>60</v>
      </c>
      <c r="C285" s="126"/>
      <c r="D285" s="126"/>
      <c r="E285" s="126"/>
      <c r="F285" s="126">
        <v>0</v>
      </c>
      <c r="G285" s="126">
        <v>0</v>
      </c>
      <c r="H285" s="126">
        <v>0</v>
      </c>
      <c r="I285" s="126">
        <v>0</v>
      </c>
      <c r="J285" s="126">
        <v>0</v>
      </c>
      <c r="K285" s="126">
        <v>0</v>
      </c>
      <c r="L285" s="126">
        <v>0</v>
      </c>
      <c r="M285" s="126">
        <v>0</v>
      </c>
      <c r="N285" s="126">
        <v>0</v>
      </c>
      <c r="O285" s="131">
        <f>+C285+G285+K285</f>
        <v>0</v>
      </c>
      <c r="P285" s="131">
        <f t="shared" ref="P285:P288" si="190">+D285+H285+L285</f>
        <v>0</v>
      </c>
      <c r="Q285" s="131">
        <f t="shared" ref="Q285:Q290" si="191">+E285+I285+M285</f>
        <v>0</v>
      </c>
      <c r="R285" s="131">
        <f t="shared" ref="R285:R292" si="192">+F285+J285+N285</f>
        <v>0</v>
      </c>
    </row>
    <row r="286" spans="1:18" x14ac:dyDescent="0.3">
      <c r="A286" s="325"/>
      <c r="B286" s="133" t="s">
        <v>320</v>
      </c>
      <c r="C286" s="128"/>
      <c r="D286" s="128"/>
      <c r="E286" s="126"/>
      <c r="F286" s="126"/>
      <c r="G286" s="126"/>
      <c r="H286" s="126"/>
      <c r="I286" s="126"/>
      <c r="J286" s="126"/>
      <c r="K286" s="126"/>
      <c r="L286" s="126"/>
      <c r="M286" s="126"/>
      <c r="N286" s="126"/>
      <c r="O286" s="131">
        <f t="shared" ref="O286:O288" si="193">+C286+G286+K286</f>
        <v>0</v>
      </c>
      <c r="P286" s="131">
        <f t="shared" si="190"/>
        <v>0</v>
      </c>
      <c r="Q286" s="131">
        <f t="shared" si="191"/>
        <v>0</v>
      </c>
      <c r="R286" s="131">
        <f t="shared" si="192"/>
        <v>0</v>
      </c>
    </row>
    <row r="287" spans="1:18" x14ac:dyDescent="0.3">
      <c r="A287" s="318" t="s">
        <v>321</v>
      </c>
      <c r="B287" s="132" t="s">
        <v>60</v>
      </c>
      <c r="C287" s="128">
        <v>0</v>
      </c>
      <c r="D287" s="128"/>
      <c r="E287" s="126"/>
      <c r="F287" s="126"/>
      <c r="G287" s="126"/>
      <c r="H287" s="126"/>
      <c r="I287" s="126"/>
      <c r="J287" s="126"/>
      <c r="K287" s="126"/>
      <c r="L287" s="126"/>
      <c r="M287" s="126"/>
      <c r="N287" s="126"/>
      <c r="O287" s="131">
        <f t="shared" si="193"/>
        <v>0</v>
      </c>
      <c r="P287" s="131">
        <f t="shared" si="190"/>
        <v>0</v>
      </c>
      <c r="Q287" s="131">
        <f t="shared" si="191"/>
        <v>0</v>
      </c>
      <c r="R287" s="131">
        <f t="shared" si="192"/>
        <v>0</v>
      </c>
    </row>
    <row r="288" spans="1:18" x14ac:dyDescent="0.3">
      <c r="A288" s="319"/>
      <c r="B288" s="133" t="s">
        <v>320</v>
      </c>
      <c r="C288" s="128"/>
      <c r="D288" s="128"/>
      <c r="E288" s="126"/>
      <c r="F288" s="126"/>
      <c r="G288" s="126"/>
      <c r="H288" s="126"/>
      <c r="I288" s="126"/>
      <c r="J288" s="126"/>
      <c r="K288" s="126"/>
      <c r="L288" s="126"/>
      <c r="M288" s="126"/>
      <c r="N288" s="126"/>
      <c r="O288" s="131">
        <f t="shared" si="193"/>
        <v>0</v>
      </c>
      <c r="P288" s="131">
        <f t="shared" si="190"/>
        <v>0</v>
      </c>
      <c r="Q288" s="131">
        <f t="shared" si="191"/>
        <v>0</v>
      </c>
      <c r="R288" s="131">
        <f t="shared" si="192"/>
        <v>0</v>
      </c>
    </row>
    <row r="289" spans="1:18" x14ac:dyDescent="0.3">
      <c r="A289" s="318" t="s">
        <v>322</v>
      </c>
      <c r="B289" s="132" t="s">
        <v>60</v>
      </c>
      <c r="C289" s="128"/>
      <c r="D289" s="128"/>
      <c r="E289" s="126"/>
      <c r="F289" s="126"/>
      <c r="G289" s="126"/>
      <c r="H289" s="126"/>
      <c r="I289" s="126"/>
      <c r="J289" s="126"/>
      <c r="K289" s="126"/>
      <c r="L289" s="126"/>
      <c r="M289" s="126"/>
      <c r="N289" s="126"/>
      <c r="O289" s="131">
        <f>+C289+G289+K289</f>
        <v>0</v>
      </c>
      <c r="P289" s="131">
        <f>+D289+H289+L289</f>
        <v>0</v>
      </c>
      <c r="Q289" s="131">
        <f t="shared" si="191"/>
        <v>0</v>
      </c>
      <c r="R289" s="131">
        <f t="shared" si="192"/>
        <v>0</v>
      </c>
    </row>
    <row r="290" spans="1:18" x14ac:dyDescent="0.3">
      <c r="A290" s="319"/>
      <c r="B290" s="133" t="s">
        <v>320</v>
      </c>
      <c r="C290" s="128"/>
      <c r="D290" s="128"/>
      <c r="E290" s="126"/>
      <c r="F290" s="126"/>
      <c r="G290" s="126"/>
      <c r="H290" s="126"/>
      <c r="I290" s="126"/>
      <c r="J290" s="126"/>
      <c r="K290" s="126"/>
      <c r="L290" s="126"/>
      <c r="M290" s="126"/>
      <c r="N290" s="126"/>
      <c r="O290" s="131">
        <f t="shared" ref="O290" si="194">+C290+G290+K290</f>
        <v>0</v>
      </c>
      <c r="P290" s="131">
        <f t="shared" ref="P290" si="195">+D290+H290+L290</f>
        <v>0</v>
      </c>
      <c r="Q290" s="131">
        <f t="shared" si="191"/>
        <v>0</v>
      </c>
      <c r="R290" s="131">
        <f t="shared" si="192"/>
        <v>0</v>
      </c>
    </row>
    <row r="291" spans="1:18" x14ac:dyDescent="0.3">
      <c r="A291" s="323" t="s">
        <v>470</v>
      </c>
      <c r="B291" s="132" t="s">
        <v>60</v>
      </c>
      <c r="C291" s="129"/>
      <c r="D291" s="129"/>
      <c r="E291" s="130"/>
      <c r="F291" s="126"/>
      <c r="G291" s="129"/>
      <c r="H291" s="129"/>
      <c r="I291" s="129"/>
      <c r="J291" s="129"/>
      <c r="K291" s="129"/>
      <c r="L291" s="129"/>
      <c r="M291" s="130"/>
      <c r="N291" s="126"/>
      <c r="O291" s="129"/>
      <c r="P291" s="129"/>
      <c r="Q291" s="131">
        <f>+E291+I291+M291</f>
        <v>0</v>
      </c>
      <c r="R291" s="131">
        <f t="shared" si="192"/>
        <v>0</v>
      </c>
    </row>
    <row r="292" spans="1:18" x14ac:dyDescent="0.3">
      <c r="A292" s="324"/>
      <c r="B292" s="133" t="s">
        <v>320</v>
      </c>
      <c r="C292" s="129"/>
      <c r="D292" s="129"/>
      <c r="E292" s="130"/>
      <c r="F292" s="126"/>
      <c r="G292" s="129"/>
      <c r="H292" s="129"/>
      <c r="I292" s="129"/>
      <c r="J292" s="129"/>
      <c r="K292" s="129"/>
      <c r="L292" s="129"/>
      <c r="M292" s="130"/>
      <c r="N292" s="126"/>
      <c r="O292" s="129"/>
      <c r="P292" s="129"/>
      <c r="Q292" s="131">
        <f t="shared" ref="Q292" si="196">+E292+I292+M292</f>
        <v>0</v>
      </c>
      <c r="R292" s="131">
        <f t="shared" si="192"/>
        <v>0</v>
      </c>
    </row>
    <row r="293" spans="1:18" x14ac:dyDescent="0.3">
      <c r="A293" s="318" t="s">
        <v>323</v>
      </c>
      <c r="B293" s="132" t="s">
        <v>60</v>
      </c>
      <c r="C293" s="129"/>
      <c r="D293" s="129"/>
      <c r="E293" s="129"/>
      <c r="F293" s="129"/>
      <c r="G293" s="129"/>
      <c r="H293" s="129"/>
      <c r="I293" s="128"/>
      <c r="J293" s="128"/>
      <c r="K293" s="129"/>
      <c r="L293" s="129"/>
      <c r="M293" s="129"/>
      <c r="N293" s="129"/>
      <c r="O293" s="129"/>
      <c r="P293" s="129"/>
      <c r="Q293" s="131">
        <f>+E293+I293+M293</f>
        <v>0</v>
      </c>
      <c r="R293" s="131">
        <f>+F293+J293+N293</f>
        <v>0</v>
      </c>
    </row>
    <row r="294" spans="1:18" x14ac:dyDescent="0.3">
      <c r="A294" s="319"/>
      <c r="B294" s="133" t="s">
        <v>320</v>
      </c>
      <c r="C294" s="129"/>
      <c r="D294" s="129"/>
      <c r="E294" s="129"/>
      <c r="F294" s="129"/>
      <c r="G294" s="129"/>
      <c r="H294" s="129"/>
      <c r="I294" s="128"/>
      <c r="J294" s="128"/>
      <c r="K294" s="129"/>
      <c r="L294" s="129"/>
      <c r="M294" s="129"/>
      <c r="N294" s="129"/>
      <c r="O294" s="129"/>
      <c r="P294" s="129"/>
      <c r="Q294" s="131">
        <f>+E294+I294+M294</f>
        <v>0</v>
      </c>
      <c r="R294" s="131">
        <f t="shared" ref="R294:R305" si="197">+F294+J294+N294</f>
        <v>0</v>
      </c>
    </row>
    <row r="295" spans="1:18" x14ac:dyDescent="0.3">
      <c r="A295" s="318" t="s">
        <v>324</v>
      </c>
      <c r="B295" s="132" t="s">
        <v>60</v>
      </c>
      <c r="C295" s="128">
        <v>0</v>
      </c>
      <c r="D295" s="128"/>
      <c r="E295" s="126"/>
      <c r="F295" s="126"/>
      <c r="G295" s="126"/>
      <c r="H295" s="126"/>
      <c r="I295" s="126"/>
      <c r="J295" s="126"/>
      <c r="K295" s="126"/>
      <c r="L295" s="126"/>
      <c r="M295" s="126"/>
      <c r="N295" s="126"/>
      <c r="O295" s="131">
        <f>+C295+G295+K295</f>
        <v>0</v>
      </c>
      <c r="P295" s="131">
        <f>+D295+H295+L295</f>
        <v>0</v>
      </c>
      <c r="Q295" s="131">
        <f t="shared" ref="Q295:Q305" si="198">+E295+I295+M295</f>
        <v>0</v>
      </c>
      <c r="R295" s="131">
        <f t="shared" si="197"/>
        <v>0</v>
      </c>
    </row>
    <row r="296" spans="1:18" x14ac:dyDescent="0.3">
      <c r="A296" s="319"/>
      <c r="B296" s="133" t="s">
        <v>320</v>
      </c>
      <c r="C296" s="128"/>
      <c r="D296" s="128"/>
      <c r="E296" s="126"/>
      <c r="F296" s="126"/>
      <c r="G296" s="126"/>
      <c r="H296" s="126"/>
      <c r="I296" s="126"/>
      <c r="J296" s="126"/>
      <c r="K296" s="126"/>
      <c r="L296" s="126"/>
      <c r="M296" s="126"/>
      <c r="N296" s="126"/>
      <c r="O296" s="131">
        <f t="shared" ref="O296:O305" si="199">+C296+G296+K296</f>
        <v>0</v>
      </c>
      <c r="P296" s="131">
        <f t="shared" ref="P296:P305" si="200">+D296+H296+L296</f>
        <v>0</v>
      </c>
      <c r="Q296" s="131">
        <f t="shared" si="198"/>
        <v>0</v>
      </c>
      <c r="R296" s="131">
        <f t="shared" si="197"/>
        <v>0</v>
      </c>
    </row>
    <row r="297" spans="1:18" x14ac:dyDescent="0.3">
      <c r="A297" s="318" t="s">
        <v>325</v>
      </c>
      <c r="B297" s="132" t="s">
        <v>60</v>
      </c>
      <c r="C297" s="128"/>
      <c r="D297" s="128"/>
      <c r="E297" s="126"/>
      <c r="F297" s="126"/>
      <c r="G297" s="126"/>
      <c r="H297" s="126"/>
      <c r="I297" s="126"/>
      <c r="J297" s="126"/>
      <c r="K297" s="126"/>
      <c r="L297" s="126"/>
      <c r="M297" s="126"/>
      <c r="N297" s="126"/>
      <c r="O297" s="131">
        <f t="shared" si="199"/>
        <v>0</v>
      </c>
      <c r="P297" s="131">
        <f t="shared" si="200"/>
        <v>0</v>
      </c>
      <c r="Q297" s="131">
        <f t="shared" si="198"/>
        <v>0</v>
      </c>
      <c r="R297" s="131">
        <f t="shared" si="197"/>
        <v>0</v>
      </c>
    </row>
    <row r="298" spans="1:18" x14ac:dyDescent="0.3">
      <c r="A298" s="319"/>
      <c r="B298" s="133" t="s">
        <v>320</v>
      </c>
      <c r="C298" s="128"/>
      <c r="D298" s="128"/>
      <c r="E298" s="126"/>
      <c r="F298" s="126"/>
      <c r="G298" s="126"/>
      <c r="H298" s="126"/>
      <c r="I298" s="126"/>
      <c r="J298" s="126"/>
      <c r="K298" s="126"/>
      <c r="L298" s="126"/>
      <c r="M298" s="126"/>
      <c r="N298" s="126"/>
      <c r="O298" s="131">
        <f t="shared" si="199"/>
        <v>0</v>
      </c>
      <c r="P298" s="131">
        <f t="shared" si="200"/>
        <v>0</v>
      </c>
      <c r="Q298" s="131">
        <f t="shared" si="198"/>
        <v>0</v>
      </c>
      <c r="R298" s="131">
        <f t="shared" si="197"/>
        <v>0</v>
      </c>
    </row>
    <row r="299" spans="1:18" x14ac:dyDescent="0.3">
      <c r="A299" s="318" t="s">
        <v>326</v>
      </c>
      <c r="B299" s="132" t="s">
        <v>60</v>
      </c>
      <c r="C299" s="128">
        <v>0</v>
      </c>
      <c r="D299" s="128">
        <v>0</v>
      </c>
      <c r="E299" s="126">
        <v>0</v>
      </c>
      <c r="F299" s="126"/>
      <c r="G299" s="126"/>
      <c r="H299" s="126"/>
      <c r="I299" s="126"/>
      <c r="J299" s="126"/>
      <c r="K299" s="126"/>
      <c r="L299" s="126"/>
      <c r="M299" s="126"/>
      <c r="N299" s="126"/>
      <c r="O299" s="131">
        <f t="shared" si="199"/>
        <v>0</v>
      </c>
      <c r="P299" s="131">
        <f t="shared" si="200"/>
        <v>0</v>
      </c>
      <c r="Q299" s="131">
        <f t="shared" si="198"/>
        <v>0</v>
      </c>
      <c r="R299" s="131">
        <f t="shared" si="197"/>
        <v>0</v>
      </c>
    </row>
    <row r="300" spans="1:18" x14ac:dyDescent="0.3">
      <c r="A300" s="319"/>
      <c r="B300" s="133" t="s">
        <v>320</v>
      </c>
      <c r="C300" s="128"/>
      <c r="D300" s="128"/>
      <c r="E300" s="126"/>
      <c r="F300" s="126"/>
      <c r="G300" s="126"/>
      <c r="H300" s="126"/>
      <c r="I300" s="126"/>
      <c r="J300" s="126"/>
      <c r="K300" s="126"/>
      <c r="L300" s="126"/>
      <c r="M300" s="126"/>
      <c r="N300" s="126"/>
      <c r="O300" s="131">
        <f t="shared" si="199"/>
        <v>0</v>
      </c>
      <c r="P300" s="131">
        <f t="shared" si="200"/>
        <v>0</v>
      </c>
      <c r="Q300" s="131">
        <f t="shared" si="198"/>
        <v>0</v>
      </c>
      <c r="R300" s="131">
        <f t="shared" si="197"/>
        <v>0</v>
      </c>
    </row>
    <row r="301" spans="1:18" x14ac:dyDescent="0.3">
      <c r="A301" s="318" t="s">
        <v>328</v>
      </c>
      <c r="B301" s="132" t="s">
        <v>60</v>
      </c>
      <c r="C301" s="128"/>
      <c r="D301" s="128"/>
      <c r="E301" s="126"/>
      <c r="F301" s="126"/>
      <c r="G301" s="126"/>
      <c r="H301" s="126"/>
      <c r="I301" s="126"/>
      <c r="J301" s="126"/>
      <c r="K301" s="126"/>
      <c r="L301" s="126"/>
      <c r="M301" s="126"/>
      <c r="N301" s="126"/>
      <c r="O301" s="131">
        <f t="shared" si="199"/>
        <v>0</v>
      </c>
      <c r="P301" s="131">
        <f t="shared" si="200"/>
        <v>0</v>
      </c>
      <c r="Q301" s="131">
        <f t="shared" si="198"/>
        <v>0</v>
      </c>
      <c r="R301" s="131">
        <f t="shared" si="197"/>
        <v>0</v>
      </c>
    </row>
    <row r="302" spans="1:18" x14ac:dyDescent="0.3">
      <c r="A302" s="319"/>
      <c r="B302" s="133" t="s">
        <v>369</v>
      </c>
      <c r="C302" s="128"/>
      <c r="D302" s="128"/>
      <c r="E302" s="126"/>
      <c r="F302" s="126"/>
      <c r="G302" s="126"/>
      <c r="H302" s="126"/>
      <c r="I302" s="126"/>
      <c r="J302" s="126"/>
      <c r="K302" s="126"/>
      <c r="L302" s="126"/>
      <c r="M302" s="126"/>
      <c r="N302" s="126"/>
      <c r="O302" s="131">
        <f t="shared" si="199"/>
        <v>0</v>
      </c>
      <c r="P302" s="131">
        <f t="shared" si="200"/>
        <v>0</v>
      </c>
      <c r="Q302" s="131">
        <f t="shared" si="198"/>
        <v>0</v>
      </c>
      <c r="R302" s="131">
        <f t="shared" si="197"/>
        <v>0</v>
      </c>
    </row>
    <row r="303" spans="1:18" x14ac:dyDescent="0.3">
      <c r="A303" s="318" t="s">
        <v>329</v>
      </c>
      <c r="B303" s="132" t="s">
        <v>60</v>
      </c>
      <c r="C303" s="128"/>
      <c r="D303" s="128"/>
      <c r="E303" s="126"/>
      <c r="F303" s="126"/>
      <c r="G303" s="126"/>
      <c r="H303" s="126"/>
      <c r="I303" s="126"/>
      <c r="J303" s="126"/>
      <c r="K303" s="126"/>
      <c r="L303" s="126"/>
      <c r="M303" s="126"/>
      <c r="N303" s="126"/>
      <c r="O303" s="131">
        <f t="shared" si="199"/>
        <v>0</v>
      </c>
      <c r="P303" s="131">
        <f t="shared" si="200"/>
        <v>0</v>
      </c>
      <c r="Q303" s="131">
        <f t="shared" si="198"/>
        <v>0</v>
      </c>
      <c r="R303" s="131">
        <f t="shared" si="197"/>
        <v>0</v>
      </c>
    </row>
    <row r="304" spans="1:18" x14ac:dyDescent="0.3">
      <c r="A304" s="319"/>
      <c r="B304" s="133" t="s">
        <v>369</v>
      </c>
      <c r="C304" s="128"/>
      <c r="D304" s="128"/>
      <c r="E304" s="126"/>
      <c r="F304" s="126"/>
      <c r="G304" s="126"/>
      <c r="H304" s="126"/>
      <c r="I304" s="126"/>
      <c r="J304" s="126"/>
      <c r="K304" s="126"/>
      <c r="L304" s="126"/>
      <c r="M304" s="126"/>
      <c r="N304" s="126"/>
      <c r="O304" s="131">
        <f t="shared" si="199"/>
        <v>0</v>
      </c>
      <c r="P304" s="131">
        <f t="shared" si="200"/>
        <v>0</v>
      </c>
      <c r="Q304" s="131">
        <f t="shared" si="198"/>
        <v>0</v>
      </c>
      <c r="R304" s="131">
        <f t="shared" si="197"/>
        <v>0</v>
      </c>
    </row>
    <row r="305" spans="1:18" x14ac:dyDescent="0.3">
      <c r="A305" s="233" t="s">
        <v>491</v>
      </c>
      <c r="B305" s="132" t="s">
        <v>327</v>
      </c>
      <c r="C305" s="128"/>
      <c r="D305" s="128"/>
      <c r="E305" s="126"/>
      <c r="F305" s="126"/>
      <c r="G305" s="126"/>
      <c r="H305" s="126"/>
      <c r="I305" s="126"/>
      <c r="J305" s="126"/>
      <c r="K305" s="126"/>
      <c r="L305" s="126"/>
      <c r="M305" s="126"/>
      <c r="N305" s="126"/>
      <c r="O305" s="131">
        <f t="shared" si="199"/>
        <v>0</v>
      </c>
      <c r="P305" s="131">
        <f t="shared" si="200"/>
        <v>0</v>
      </c>
      <c r="Q305" s="131">
        <f t="shared" si="198"/>
        <v>0</v>
      </c>
      <c r="R305" s="131">
        <f t="shared" si="197"/>
        <v>0</v>
      </c>
    </row>
    <row r="306" spans="1:18" x14ac:dyDescent="0.3">
      <c r="A306" s="316" t="s">
        <v>374</v>
      </c>
      <c r="B306" s="317"/>
      <c r="C306" s="131">
        <f>+C285+C287+C289+C291+C293+C295+C299+C301+C297+C303</f>
        <v>0</v>
      </c>
      <c r="D306" s="131">
        <f t="shared" ref="D306:R306" si="201">+D285+D287+D289+D291+D293+D295+D299+D301+D297+D303</f>
        <v>0</v>
      </c>
      <c r="E306" s="131">
        <f t="shared" si="201"/>
        <v>0</v>
      </c>
      <c r="F306" s="131">
        <f t="shared" si="201"/>
        <v>0</v>
      </c>
      <c r="G306" s="131">
        <f t="shared" si="201"/>
        <v>0</v>
      </c>
      <c r="H306" s="131">
        <f t="shared" si="201"/>
        <v>0</v>
      </c>
      <c r="I306" s="131">
        <f t="shared" si="201"/>
        <v>0</v>
      </c>
      <c r="J306" s="131">
        <f t="shared" si="201"/>
        <v>0</v>
      </c>
      <c r="K306" s="131">
        <f t="shared" si="201"/>
        <v>0</v>
      </c>
      <c r="L306" s="131">
        <f t="shared" si="201"/>
        <v>0</v>
      </c>
      <c r="M306" s="131">
        <f t="shared" si="201"/>
        <v>0</v>
      </c>
      <c r="N306" s="131">
        <f t="shared" si="201"/>
        <v>0</v>
      </c>
      <c r="O306" s="131">
        <f t="shared" si="201"/>
        <v>0</v>
      </c>
      <c r="P306" s="131">
        <f t="shared" si="201"/>
        <v>0</v>
      </c>
      <c r="Q306" s="131">
        <f t="shared" si="201"/>
        <v>0</v>
      </c>
      <c r="R306" s="131">
        <f t="shared" si="201"/>
        <v>0</v>
      </c>
    </row>
    <row r="307" spans="1:18" x14ac:dyDescent="0.3">
      <c r="A307" s="316" t="s">
        <v>375</v>
      </c>
      <c r="B307" s="317"/>
      <c r="C307" s="131">
        <f>+C286+C288+C290+C292+C294+C296+C300+C298+C305</f>
        <v>0</v>
      </c>
      <c r="D307" s="131">
        <f t="shared" ref="D307:R307" si="202">+D286+D288+D290+D292+D294+D296+D300+D298+D305</f>
        <v>0</v>
      </c>
      <c r="E307" s="131">
        <f t="shared" si="202"/>
        <v>0</v>
      </c>
      <c r="F307" s="131">
        <f t="shared" si="202"/>
        <v>0</v>
      </c>
      <c r="G307" s="131">
        <f t="shared" si="202"/>
        <v>0</v>
      </c>
      <c r="H307" s="131">
        <f t="shared" si="202"/>
        <v>0</v>
      </c>
      <c r="I307" s="131">
        <f t="shared" si="202"/>
        <v>0</v>
      </c>
      <c r="J307" s="131">
        <f t="shared" si="202"/>
        <v>0</v>
      </c>
      <c r="K307" s="131">
        <f t="shared" si="202"/>
        <v>0</v>
      </c>
      <c r="L307" s="131">
        <f t="shared" si="202"/>
        <v>0</v>
      </c>
      <c r="M307" s="131">
        <f t="shared" si="202"/>
        <v>0</v>
      </c>
      <c r="N307" s="131">
        <f t="shared" si="202"/>
        <v>0</v>
      </c>
      <c r="O307" s="131">
        <f t="shared" si="202"/>
        <v>0</v>
      </c>
      <c r="P307" s="131">
        <f t="shared" si="202"/>
        <v>0</v>
      </c>
      <c r="Q307" s="131">
        <f t="shared" si="202"/>
        <v>0</v>
      </c>
      <c r="R307" s="131">
        <f t="shared" si="202"/>
        <v>0</v>
      </c>
    </row>
    <row r="308" spans="1:18" x14ac:dyDescent="0.3">
      <c r="A308" s="316" t="s">
        <v>368</v>
      </c>
      <c r="B308" s="317"/>
      <c r="C308" s="131">
        <f>C302+C304</f>
        <v>0</v>
      </c>
      <c r="D308" s="131">
        <f t="shared" ref="D308:R308" si="203">D302+D304</f>
        <v>0</v>
      </c>
      <c r="E308" s="131">
        <f t="shared" si="203"/>
        <v>0</v>
      </c>
      <c r="F308" s="131">
        <f t="shared" si="203"/>
        <v>0</v>
      </c>
      <c r="G308" s="131">
        <f t="shared" si="203"/>
        <v>0</v>
      </c>
      <c r="H308" s="131">
        <f t="shared" si="203"/>
        <v>0</v>
      </c>
      <c r="I308" s="131">
        <f t="shared" si="203"/>
        <v>0</v>
      </c>
      <c r="J308" s="131">
        <f t="shared" si="203"/>
        <v>0</v>
      </c>
      <c r="K308" s="131">
        <f t="shared" si="203"/>
        <v>0</v>
      </c>
      <c r="L308" s="131">
        <f t="shared" si="203"/>
        <v>0</v>
      </c>
      <c r="M308" s="131">
        <f t="shared" si="203"/>
        <v>0</v>
      </c>
      <c r="N308" s="131">
        <f t="shared" si="203"/>
        <v>0</v>
      </c>
      <c r="O308" s="131">
        <f t="shared" si="203"/>
        <v>0</v>
      </c>
      <c r="P308" s="131">
        <f t="shared" si="203"/>
        <v>0</v>
      </c>
      <c r="Q308" s="131">
        <f t="shared" si="203"/>
        <v>0</v>
      </c>
      <c r="R308" s="131">
        <f t="shared" si="203"/>
        <v>0</v>
      </c>
    </row>
    <row r="309" spans="1:18" x14ac:dyDescent="0.3">
      <c r="A309" s="316" t="s">
        <v>240</v>
      </c>
      <c r="B309" s="317"/>
      <c r="C309" s="131">
        <f>C306-C307-C308</f>
        <v>0</v>
      </c>
      <c r="D309" s="131">
        <f t="shared" ref="D309" si="204">D306-D307-D308</f>
        <v>0</v>
      </c>
      <c r="E309" s="131">
        <f t="shared" ref="E309" si="205">E306-E307-E308</f>
        <v>0</v>
      </c>
      <c r="F309" s="131">
        <f t="shared" ref="F309" si="206">F306-F307-F308</f>
        <v>0</v>
      </c>
      <c r="G309" s="131">
        <f t="shared" ref="G309" si="207">G306-G307-G308</f>
        <v>0</v>
      </c>
      <c r="H309" s="131">
        <f t="shared" ref="H309" si="208">H306-H307-H308</f>
        <v>0</v>
      </c>
      <c r="I309" s="131">
        <f t="shared" ref="I309" si="209">I306-I307-I308</f>
        <v>0</v>
      </c>
      <c r="J309" s="131">
        <f t="shared" ref="J309" si="210">J306-J307-J308</f>
        <v>0</v>
      </c>
      <c r="K309" s="131">
        <f t="shared" ref="K309" si="211">K306-K307-K308</f>
        <v>0</v>
      </c>
      <c r="L309" s="131">
        <f t="shared" ref="L309" si="212">L306-L307-L308</f>
        <v>0</v>
      </c>
      <c r="M309" s="131">
        <f t="shared" ref="M309" si="213">M306-M307-M308</f>
        <v>0</v>
      </c>
      <c r="N309" s="131">
        <f t="shared" ref="N309:R309" si="214">N306-N307-N308</f>
        <v>0</v>
      </c>
      <c r="O309" s="131">
        <f t="shared" si="214"/>
        <v>0</v>
      </c>
      <c r="P309" s="131">
        <f t="shared" si="214"/>
        <v>0</v>
      </c>
      <c r="Q309" s="131">
        <f t="shared" si="214"/>
        <v>0</v>
      </c>
      <c r="R309" s="131">
        <f t="shared" si="214"/>
        <v>0</v>
      </c>
    </row>
    <row r="312" spans="1:18" ht="20.399999999999999" x14ac:dyDescent="0.35">
      <c r="A312" s="320" t="s">
        <v>486</v>
      </c>
      <c r="B312" s="320"/>
      <c r="C312" s="320"/>
      <c r="D312" s="320"/>
      <c r="E312" s="320"/>
      <c r="F312" s="320"/>
      <c r="G312" s="320"/>
      <c r="H312" s="320"/>
      <c r="I312" s="320"/>
      <c r="J312" s="320"/>
      <c r="K312" s="320"/>
      <c r="L312" s="320"/>
      <c r="M312" s="320"/>
      <c r="N312" s="320"/>
      <c r="O312" s="320"/>
      <c r="P312" s="320"/>
      <c r="Q312" s="320"/>
      <c r="R312" s="320"/>
    </row>
    <row r="313" spans="1:18" x14ac:dyDescent="0.3">
      <c r="A313" s="321" t="s">
        <v>9</v>
      </c>
      <c r="B313" s="321" t="s">
        <v>330</v>
      </c>
      <c r="C313" s="322" t="s">
        <v>142</v>
      </c>
      <c r="D313" s="322"/>
      <c r="E313" s="322"/>
      <c r="F313" s="322"/>
      <c r="G313" s="322" t="s">
        <v>144</v>
      </c>
      <c r="H313" s="322"/>
      <c r="I313" s="322"/>
      <c r="J313" s="322"/>
      <c r="K313" s="322" t="s">
        <v>319</v>
      </c>
      <c r="L313" s="322"/>
      <c r="M313" s="322"/>
      <c r="N313" s="322"/>
      <c r="O313" s="322" t="s">
        <v>3</v>
      </c>
      <c r="P313" s="322"/>
      <c r="Q313" s="322"/>
      <c r="R313" s="322"/>
    </row>
    <row r="314" spans="1:18" x14ac:dyDescent="0.3">
      <c r="A314" s="321"/>
      <c r="B314" s="321"/>
      <c r="C314" s="134" t="s">
        <v>11</v>
      </c>
      <c r="D314" s="134" t="s">
        <v>12</v>
      </c>
      <c r="E314" s="134" t="s">
        <v>10</v>
      </c>
      <c r="F314" s="134" t="s">
        <v>1</v>
      </c>
      <c r="G314" s="134" t="s">
        <v>11</v>
      </c>
      <c r="H314" s="134" t="s">
        <v>12</v>
      </c>
      <c r="I314" s="134" t="s">
        <v>10</v>
      </c>
      <c r="J314" s="134" t="s">
        <v>1</v>
      </c>
      <c r="K314" s="134" t="s">
        <v>11</v>
      </c>
      <c r="L314" s="134" t="s">
        <v>12</v>
      </c>
      <c r="M314" s="134" t="s">
        <v>10</v>
      </c>
      <c r="N314" s="134" t="s">
        <v>1</v>
      </c>
      <c r="O314" s="134" t="s">
        <v>11</v>
      </c>
      <c r="P314" s="134" t="s">
        <v>12</v>
      </c>
      <c r="Q314" s="134" t="s">
        <v>10</v>
      </c>
      <c r="R314" s="134" t="s">
        <v>1</v>
      </c>
    </row>
    <row r="315" spans="1:18" x14ac:dyDescent="0.3">
      <c r="A315" s="325" t="s">
        <v>370</v>
      </c>
      <c r="B315" s="132" t="s">
        <v>60</v>
      </c>
      <c r="C315" s="126"/>
      <c r="D315" s="126"/>
      <c r="E315" s="126"/>
      <c r="F315" s="126">
        <v>0</v>
      </c>
      <c r="G315" s="126">
        <v>0</v>
      </c>
      <c r="H315" s="126">
        <v>0</v>
      </c>
      <c r="I315" s="126">
        <v>0</v>
      </c>
      <c r="J315" s="126">
        <v>0</v>
      </c>
      <c r="K315" s="126">
        <v>0</v>
      </c>
      <c r="L315" s="126">
        <v>0</v>
      </c>
      <c r="M315" s="126">
        <v>0</v>
      </c>
      <c r="N315" s="126">
        <v>0</v>
      </c>
      <c r="O315" s="131">
        <f>+C315+G315+K315</f>
        <v>0</v>
      </c>
      <c r="P315" s="131">
        <f t="shared" ref="P315:P318" si="215">+D315+H315+L315</f>
        <v>0</v>
      </c>
      <c r="Q315" s="131">
        <f t="shared" ref="Q315:Q320" si="216">+E315+I315+M315</f>
        <v>0</v>
      </c>
      <c r="R315" s="131">
        <f t="shared" ref="R315:R322" si="217">+F315+J315+N315</f>
        <v>0</v>
      </c>
    </row>
    <row r="316" spans="1:18" x14ac:dyDescent="0.3">
      <c r="A316" s="325"/>
      <c r="B316" s="133" t="s">
        <v>320</v>
      </c>
      <c r="C316" s="128"/>
      <c r="D316" s="128"/>
      <c r="E316" s="126"/>
      <c r="F316" s="126"/>
      <c r="G316" s="126"/>
      <c r="H316" s="126"/>
      <c r="I316" s="126"/>
      <c r="J316" s="126"/>
      <c r="K316" s="126"/>
      <c r="L316" s="126"/>
      <c r="M316" s="126"/>
      <c r="N316" s="126"/>
      <c r="O316" s="131">
        <f t="shared" ref="O316:O318" si="218">+C316+G316+K316</f>
        <v>0</v>
      </c>
      <c r="P316" s="131">
        <f t="shared" si="215"/>
        <v>0</v>
      </c>
      <c r="Q316" s="131">
        <f t="shared" si="216"/>
        <v>0</v>
      </c>
      <c r="R316" s="131">
        <f t="shared" si="217"/>
        <v>0</v>
      </c>
    </row>
    <row r="317" spans="1:18" x14ac:dyDescent="0.3">
      <c r="A317" s="318" t="s">
        <v>321</v>
      </c>
      <c r="B317" s="132" t="s">
        <v>60</v>
      </c>
      <c r="C317" s="128">
        <v>0</v>
      </c>
      <c r="D317" s="128"/>
      <c r="E317" s="126"/>
      <c r="F317" s="126"/>
      <c r="G317" s="126"/>
      <c r="H317" s="126"/>
      <c r="I317" s="126"/>
      <c r="J317" s="126"/>
      <c r="K317" s="126"/>
      <c r="L317" s="126"/>
      <c r="M317" s="126"/>
      <c r="N317" s="126"/>
      <c r="O317" s="131">
        <f t="shared" si="218"/>
        <v>0</v>
      </c>
      <c r="P317" s="131">
        <f t="shared" si="215"/>
        <v>0</v>
      </c>
      <c r="Q317" s="131">
        <f t="shared" si="216"/>
        <v>0</v>
      </c>
      <c r="R317" s="131">
        <f t="shared" si="217"/>
        <v>0</v>
      </c>
    </row>
    <row r="318" spans="1:18" x14ac:dyDescent="0.3">
      <c r="A318" s="319"/>
      <c r="B318" s="133" t="s">
        <v>320</v>
      </c>
      <c r="C318" s="128"/>
      <c r="D318" s="128"/>
      <c r="E318" s="126"/>
      <c r="F318" s="126"/>
      <c r="G318" s="126"/>
      <c r="H318" s="126"/>
      <c r="I318" s="126"/>
      <c r="J318" s="126"/>
      <c r="K318" s="126"/>
      <c r="L318" s="126"/>
      <c r="M318" s="126"/>
      <c r="N318" s="126"/>
      <c r="O318" s="131">
        <f t="shared" si="218"/>
        <v>0</v>
      </c>
      <c r="P318" s="131">
        <f t="shared" si="215"/>
        <v>0</v>
      </c>
      <c r="Q318" s="131">
        <f t="shared" si="216"/>
        <v>0</v>
      </c>
      <c r="R318" s="131">
        <f t="shared" si="217"/>
        <v>0</v>
      </c>
    </row>
    <row r="319" spans="1:18" x14ac:dyDescent="0.3">
      <c r="A319" s="318" t="s">
        <v>322</v>
      </c>
      <c r="B319" s="132" t="s">
        <v>60</v>
      </c>
      <c r="C319" s="128"/>
      <c r="D319" s="128"/>
      <c r="E319" s="126"/>
      <c r="F319" s="126"/>
      <c r="G319" s="126"/>
      <c r="H319" s="126"/>
      <c r="I319" s="126"/>
      <c r="J319" s="126"/>
      <c r="K319" s="126"/>
      <c r="L319" s="126"/>
      <c r="M319" s="126"/>
      <c r="N319" s="126"/>
      <c r="O319" s="131">
        <f>+C319+G319+K319</f>
        <v>0</v>
      </c>
      <c r="P319" s="131">
        <f>+D319+H319+L319</f>
        <v>0</v>
      </c>
      <c r="Q319" s="131">
        <f t="shared" si="216"/>
        <v>0</v>
      </c>
      <c r="R319" s="131">
        <f t="shared" si="217"/>
        <v>0</v>
      </c>
    </row>
    <row r="320" spans="1:18" x14ac:dyDescent="0.3">
      <c r="A320" s="319"/>
      <c r="B320" s="133" t="s">
        <v>320</v>
      </c>
      <c r="C320" s="128"/>
      <c r="D320" s="128"/>
      <c r="E320" s="126"/>
      <c r="F320" s="126"/>
      <c r="G320" s="126"/>
      <c r="H320" s="126"/>
      <c r="I320" s="126"/>
      <c r="J320" s="126"/>
      <c r="K320" s="126"/>
      <c r="L320" s="126"/>
      <c r="M320" s="126"/>
      <c r="N320" s="126"/>
      <c r="O320" s="131">
        <f t="shared" ref="O320" si="219">+C320+G320+K320</f>
        <v>0</v>
      </c>
      <c r="P320" s="131">
        <f t="shared" ref="P320" si="220">+D320+H320+L320</f>
        <v>0</v>
      </c>
      <c r="Q320" s="131">
        <f t="shared" si="216"/>
        <v>0</v>
      </c>
      <c r="R320" s="131">
        <f t="shared" si="217"/>
        <v>0</v>
      </c>
    </row>
    <row r="321" spans="1:18" x14ac:dyDescent="0.3">
      <c r="A321" s="323" t="s">
        <v>470</v>
      </c>
      <c r="B321" s="132" t="s">
        <v>60</v>
      </c>
      <c r="C321" s="129"/>
      <c r="D321" s="129"/>
      <c r="E321" s="130"/>
      <c r="F321" s="126"/>
      <c r="G321" s="129"/>
      <c r="H321" s="129"/>
      <c r="I321" s="129"/>
      <c r="J321" s="129"/>
      <c r="K321" s="129"/>
      <c r="L321" s="129"/>
      <c r="M321" s="130"/>
      <c r="N321" s="126"/>
      <c r="O321" s="129"/>
      <c r="P321" s="129"/>
      <c r="Q321" s="131">
        <f>+E321+I321+M321</f>
        <v>0</v>
      </c>
      <c r="R321" s="131">
        <f t="shared" si="217"/>
        <v>0</v>
      </c>
    </row>
    <row r="322" spans="1:18" x14ac:dyDescent="0.3">
      <c r="A322" s="324"/>
      <c r="B322" s="133" t="s">
        <v>320</v>
      </c>
      <c r="C322" s="129"/>
      <c r="D322" s="129"/>
      <c r="E322" s="130"/>
      <c r="F322" s="126"/>
      <c r="G322" s="129"/>
      <c r="H322" s="129"/>
      <c r="I322" s="129"/>
      <c r="J322" s="129"/>
      <c r="K322" s="129"/>
      <c r="L322" s="129"/>
      <c r="M322" s="130"/>
      <c r="N322" s="126"/>
      <c r="O322" s="129"/>
      <c r="P322" s="129"/>
      <c r="Q322" s="131">
        <f t="shared" ref="Q322" si="221">+E322+I322+M322</f>
        <v>0</v>
      </c>
      <c r="R322" s="131">
        <f t="shared" si="217"/>
        <v>0</v>
      </c>
    </row>
    <row r="323" spans="1:18" x14ac:dyDescent="0.3">
      <c r="A323" s="318" t="s">
        <v>323</v>
      </c>
      <c r="B323" s="132" t="s">
        <v>60</v>
      </c>
      <c r="C323" s="129"/>
      <c r="D323" s="129"/>
      <c r="E323" s="129"/>
      <c r="F323" s="129"/>
      <c r="G323" s="129"/>
      <c r="H323" s="129"/>
      <c r="I323" s="128"/>
      <c r="J323" s="128"/>
      <c r="K323" s="129"/>
      <c r="L323" s="129"/>
      <c r="M323" s="129"/>
      <c r="N323" s="129"/>
      <c r="O323" s="129"/>
      <c r="P323" s="129"/>
      <c r="Q323" s="131">
        <f>+E323+I323+M323</f>
        <v>0</v>
      </c>
      <c r="R323" s="131">
        <f>+F323+J323+N323</f>
        <v>0</v>
      </c>
    </row>
    <row r="324" spans="1:18" x14ac:dyDescent="0.3">
      <c r="A324" s="319"/>
      <c r="B324" s="133" t="s">
        <v>320</v>
      </c>
      <c r="C324" s="129"/>
      <c r="D324" s="129"/>
      <c r="E324" s="129"/>
      <c r="F324" s="129"/>
      <c r="G324" s="129"/>
      <c r="H324" s="129"/>
      <c r="I324" s="128"/>
      <c r="J324" s="128"/>
      <c r="K324" s="129"/>
      <c r="L324" s="129"/>
      <c r="M324" s="129"/>
      <c r="N324" s="129"/>
      <c r="O324" s="129"/>
      <c r="P324" s="129"/>
      <c r="Q324" s="131">
        <f>+E324+I324+M324</f>
        <v>0</v>
      </c>
      <c r="R324" s="131">
        <f t="shared" ref="R324:R335" si="222">+F324+J324+N324</f>
        <v>0</v>
      </c>
    </row>
    <row r="325" spans="1:18" x14ac:dyDescent="0.3">
      <c r="A325" s="318" t="s">
        <v>324</v>
      </c>
      <c r="B325" s="132" t="s">
        <v>60</v>
      </c>
      <c r="C325" s="128">
        <v>0</v>
      </c>
      <c r="D325" s="128"/>
      <c r="E325" s="126"/>
      <c r="F325" s="126"/>
      <c r="G325" s="126"/>
      <c r="H325" s="126"/>
      <c r="I325" s="126"/>
      <c r="J325" s="126"/>
      <c r="K325" s="126"/>
      <c r="L325" s="126"/>
      <c r="M325" s="126"/>
      <c r="N325" s="126"/>
      <c r="O325" s="131">
        <f>+C325+G325+K325</f>
        <v>0</v>
      </c>
      <c r="P325" s="131">
        <f>+D325+H325+L325</f>
        <v>0</v>
      </c>
      <c r="Q325" s="131">
        <f t="shared" ref="Q325:Q335" si="223">+E325+I325+M325</f>
        <v>0</v>
      </c>
      <c r="R325" s="131">
        <f t="shared" si="222"/>
        <v>0</v>
      </c>
    </row>
    <row r="326" spans="1:18" x14ac:dyDescent="0.3">
      <c r="A326" s="319"/>
      <c r="B326" s="133" t="s">
        <v>320</v>
      </c>
      <c r="C326" s="128"/>
      <c r="D326" s="128"/>
      <c r="E326" s="126"/>
      <c r="F326" s="126"/>
      <c r="G326" s="126"/>
      <c r="H326" s="126"/>
      <c r="I326" s="126"/>
      <c r="J326" s="126"/>
      <c r="K326" s="126"/>
      <c r="L326" s="126"/>
      <c r="M326" s="126"/>
      <c r="N326" s="126"/>
      <c r="O326" s="131">
        <f t="shared" ref="O326:O335" si="224">+C326+G326+K326</f>
        <v>0</v>
      </c>
      <c r="P326" s="131">
        <f t="shared" ref="P326:P335" si="225">+D326+H326+L326</f>
        <v>0</v>
      </c>
      <c r="Q326" s="131">
        <f t="shared" si="223"/>
        <v>0</v>
      </c>
      <c r="R326" s="131">
        <f t="shared" si="222"/>
        <v>0</v>
      </c>
    </row>
    <row r="327" spans="1:18" x14ac:dyDescent="0.3">
      <c r="A327" s="318" t="s">
        <v>325</v>
      </c>
      <c r="B327" s="132" t="s">
        <v>60</v>
      </c>
      <c r="C327" s="128"/>
      <c r="D327" s="128"/>
      <c r="E327" s="126"/>
      <c r="F327" s="126"/>
      <c r="G327" s="126"/>
      <c r="H327" s="126"/>
      <c r="I327" s="126"/>
      <c r="J327" s="126"/>
      <c r="K327" s="126"/>
      <c r="L327" s="126"/>
      <c r="M327" s="126"/>
      <c r="N327" s="126"/>
      <c r="O327" s="131">
        <f t="shared" si="224"/>
        <v>0</v>
      </c>
      <c r="P327" s="131">
        <f t="shared" si="225"/>
        <v>0</v>
      </c>
      <c r="Q327" s="131">
        <f t="shared" si="223"/>
        <v>0</v>
      </c>
      <c r="R327" s="131">
        <f t="shared" si="222"/>
        <v>0</v>
      </c>
    </row>
    <row r="328" spans="1:18" x14ac:dyDescent="0.3">
      <c r="A328" s="319"/>
      <c r="B328" s="133" t="s">
        <v>320</v>
      </c>
      <c r="C328" s="128"/>
      <c r="D328" s="128"/>
      <c r="E328" s="126"/>
      <c r="F328" s="126"/>
      <c r="G328" s="126"/>
      <c r="H328" s="126"/>
      <c r="I328" s="126"/>
      <c r="J328" s="126"/>
      <c r="K328" s="126"/>
      <c r="L328" s="126"/>
      <c r="M328" s="126"/>
      <c r="N328" s="126"/>
      <c r="O328" s="131">
        <f t="shared" si="224"/>
        <v>0</v>
      </c>
      <c r="P328" s="131">
        <f t="shared" si="225"/>
        <v>0</v>
      </c>
      <c r="Q328" s="131">
        <f t="shared" si="223"/>
        <v>0</v>
      </c>
      <c r="R328" s="131">
        <f t="shared" si="222"/>
        <v>0</v>
      </c>
    </row>
    <row r="329" spans="1:18" x14ac:dyDescent="0.3">
      <c r="A329" s="318" t="s">
        <v>326</v>
      </c>
      <c r="B329" s="132" t="s">
        <v>60</v>
      </c>
      <c r="C329" s="128">
        <v>0</v>
      </c>
      <c r="D329" s="128">
        <v>0</v>
      </c>
      <c r="E329" s="126">
        <v>0</v>
      </c>
      <c r="F329" s="126"/>
      <c r="G329" s="126"/>
      <c r="H329" s="126"/>
      <c r="I329" s="126"/>
      <c r="J329" s="126"/>
      <c r="K329" s="126"/>
      <c r="L329" s="126"/>
      <c r="M329" s="126"/>
      <c r="N329" s="126"/>
      <c r="O329" s="131">
        <f t="shared" si="224"/>
        <v>0</v>
      </c>
      <c r="P329" s="131">
        <f t="shared" si="225"/>
        <v>0</v>
      </c>
      <c r="Q329" s="131">
        <f t="shared" si="223"/>
        <v>0</v>
      </c>
      <c r="R329" s="131">
        <f t="shared" si="222"/>
        <v>0</v>
      </c>
    </row>
    <row r="330" spans="1:18" x14ac:dyDescent="0.3">
      <c r="A330" s="319"/>
      <c r="B330" s="133" t="s">
        <v>320</v>
      </c>
      <c r="C330" s="128"/>
      <c r="D330" s="128"/>
      <c r="E330" s="126"/>
      <c r="F330" s="126"/>
      <c r="G330" s="126"/>
      <c r="H330" s="126"/>
      <c r="I330" s="126"/>
      <c r="J330" s="126"/>
      <c r="K330" s="126"/>
      <c r="L330" s="126"/>
      <c r="M330" s="126"/>
      <c r="N330" s="126"/>
      <c r="O330" s="131">
        <f t="shared" si="224"/>
        <v>0</v>
      </c>
      <c r="P330" s="131">
        <f t="shared" si="225"/>
        <v>0</v>
      </c>
      <c r="Q330" s="131">
        <f t="shared" si="223"/>
        <v>0</v>
      </c>
      <c r="R330" s="131">
        <f t="shared" si="222"/>
        <v>0</v>
      </c>
    </row>
    <row r="331" spans="1:18" x14ac:dyDescent="0.3">
      <c r="A331" s="318" t="s">
        <v>328</v>
      </c>
      <c r="B331" s="132" t="s">
        <v>60</v>
      </c>
      <c r="C331" s="128"/>
      <c r="D331" s="128"/>
      <c r="E331" s="126"/>
      <c r="F331" s="126"/>
      <c r="G331" s="126"/>
      <c r="H331" s="126"/>
      <c r="I331" s="126"/>
      <c r="J331" s="126"/>
      <c r="K331" s="126"/>
      <c r="L331" s="126"/>
      <c r="M331" s="126"/>
      <c r="N331" s="126"/>
      <c r="O331" s="131">
        <f t="shared" si="224"/>
        <v>0</v>
      </c>
      <c r="P331" s="131">
        <f t="shared" si="225"/>
        <v>0</v>
      </c>
      <c r="Q331" s="131">
        <f t="shared" si="223"/>
        <v>0</v>
      </c>
      <c r="R331" s="131">
        <f t="shared" si="222"/>
        <v>0</v>
      </c>
    </row>
    <row r="332" spans="1:18" x14ac:dyDescent="0.3">
      <c r="A332" s="319"/>
      <c r="B332" s="133" t="s">
        <v>369</v>
      </c>
      <c r="C332" s="128"/>
      <c r="D332" s="128"/>
      <c r="E332" s="126"/>
      <c r="F332" s="126"/>
      <c r="G332" s="126"/>
      <c r="H332" s="126"/>
      <c r="I332" s="126"/>
      <c r="J332" s="126"/>
      <c r="K332" s="126"/>
      <c r="L332" s="126"/>
      <c r="M332" s="126"/>
      <c r="N332" s="126"/>
      <c r="O332" s="131">
        <f t="shared" si="224"/>
        <v>0</v>
      </c>
      <c r="P332" s="131">
        <f t="shared" si="225"/>
        <v>0</v>
      </c>
      <c r="Q332" s="131">
        <f t="shared" si="223"/>
        <v>0</v>
      </c>
      <c r="R332" s="131">
        <f t="shared" si="222"/>
        <v>0</v>
      </c>
    </row>
    <row r="333" spans="1:18" x14ac:dyDescent="0.3">
      <c r="A333" s="318" t="s">
        <v>329</v>
      </c>
      <c r="B333" s="132" t="s">
        <v>60</v>
      </c>
      <c r="C333" s="128"/>
      <c r="D333" s="128"/>
      <c r="E333" s="126"/>
      <c r="F333" s="126"/>
      <c r="G333" s="126"/>
      <c r="H333" s="126"/>
      <c r="I333" s="126"/>
      <c r="J333" s="126"/>
      <c r="K333" s="126"/>
      <c r="L333" s="126"/>
      <c r="M333" s="126"/>
      <c r="N333" s="126"/>
      <c r="O333" s="131">
        <f t="shared" si="224"/>
        <v>0</v>
      </c>
      <c r="P333" s="131">
        <f t="shared" si="225"/>
        <v>0</v>
      </c>
      <c r="Q333" s="131">
        <f t="shared" si="223"/>
        <v>0</v>
      </c>
      <c r="R333" s="131">
        <f t="shared" si="222"/>
        <v>0</v>
      </c>
    </row>
    <row r="334" spans="1:18" x14ac:dyDescent="0.3">
      <c r="A334" s="319"/>
      <c r="B334" s="133" t="s">
        <v>369</v>
      </c>
      <c r="C334" s="128"/>
      <c r="D334" s="128"/>
      <c r="E334" s="126"/>
      <c r="F334" s="126"/>
      <c r="G334" s="126"/>
      <c r="H334" s="126"/>
      <c r="I334" s="126"/>
      <c r="J334" s="126"/>
      <c r="K334" s="126"/>
      <c r="L334" s="126"/>
      <c r="M334" s="126"/>
      <c r="N334" s="126"/>
      <c r="O334" s="131">
        <f t="shared" si="224"/>
        <v>0</v>
      </c>
      <c r="P334" s="131">
        <f t="shared" si="225"/>
        <v>0</v>
      </c>
      <c r="Q334" s="131">
        <f t="shared" si="223"/>
        <v>0</v>
      </c>
      <c r="R334" s="131">
        <f t="shared" si="222"/>
        <v>0</v>
      </c>
    </row>
    <row r="335" spans="1:18" x14ac:dyDescent="0.3">
      <c r="A335" s="233" t="s">
        <v>491</v>
      </c>
      <c r="B335" s="132" t="s">
        <v>327</v>
      </c>
      <c r="C335" s="128"/>
      <c r="D335" s="128"/>
      <c r="E335" s="126"/>
      <c r="F335" s="126"/>
      <c r="G335" s="126"/>
      <c r="H335" s="126"/>
      <c r="I335" s="126"/>
      <c r="J335" s="126"/>
      <c r="K335" s="126"/>
      <c r="L335" s="126"/>
      <c r="M335" s="126"/>
      <c r="N335" s="126"/>
      <c r="O335" s="131">
        <f t="shared" si="224"/>
        <v>0</v>
      </c>
      <c r="P335" s="131">
        <f t="shared" si="225"/>
        <v>0</v>
      </c>
      <c r="Q335" s="131">
        <f t="shared" si="223"/>
        <v>0</v>
      </c>
      <c r="R335" s="131">
        <f t="shared" si="222"/>
        <v>0</v>
      </c>
    </row>
    <row r="336" spans="1:18" x14ac:dyDescent="0.3">
      <c r="A336" s="316" t="s">
        <v>374</v>
      </c>
      <c r="B336" s="317"/>
      <c r="C336" s="131">
        <f>+C315+C317+C319+C321+C323+C325+C329+C331+C327+C333</f>
        <v>0</v>
      </c>
      <c r="D336" s="131">
        <f t="shared" ref="D336:R336" si="226">+D315+D317+D319+D321+D323+D325+D329+D331+D327+D333</f>
        <v>0</v>
      </c>
      <c r="E336" s="131">
        <f t="shared" si="226"/>
        <v>0</v>
      </c>
      <c r="F336" s="131">
        <f t="shared" si="226"/>
        <v>0</v>
      </c>
      <c r="G336" s="131">
        <f t="shared" si="226"/>
        <v>0</v>
      </c>
      <c r="H336" s="131">
        <f t="shared" si="226"/>
        <v>0</v>
      </c>
      <c r="I336" s="131">
        <f t="shared" si="226"/>
        <v>0</v>
      </c>
      <c r="J336" s="131">
        <f t="shared" si="226"/>
        <v>0</v>
      </c>
      <c r="K336" s="131">
        <f t="shared" si="226"/>
        <v>0</v>
      </c>
      <c r="L336" s="131">
        <f t="shared" si="226"/>
        <v>0</v>
      </c>
      <c r="M336" s="131">
        <f t="shared" si="226"/>
        <v>0</v>
      </c>
      <c r="N336" s="131">
        <f t="shared" si="226"/>
        <v>0</v>
      </c>
      <c r="O336" s="131">
        <f t="shared" si="226"/>
        <v>0</v>
      </c>
      <c r="P336" s="131">
        <f t="shared" si="226"/>
        <v>0</v>
      </c>
      <c r="Q336" s="131">
        <f t="shared" si="226"/>
        <v>0</v>
      </c>
      <c r="R336" s="131">
        <f t="shared" si="226"/>
        <v>0</v>
      </c>
    </row>
    <row r="337" spans="1:18" x14ac:dyDescent="0.3">
      <c r="A337" s="316" t="s">
        <v>375</v>
      </c>
      <c r="B337" s="317"/>
      <c r="C337" s="131">
        <f>+C316+C318+C320+C322+C324+C326+C330+C328+C335</f>
        <v>0</v>
      </c>
      <c r="D337" s="131">
        <f t="shared" ref="D337:R337" si="227">+D316+D318+D320+D322+D324+D326+D330+D328+D335</f>
        <v>0</v>
      </c>
      <c r="E337" s="131">
        <f t="shared" si="227"/>
        <v>0</v>
      </c>
      <c r="F337" s="131">
        <f t="shared" si="227"/>
        <v>0</v>
      </c>
      <c r="G337" s="131">
        <f t="shared" si="227"/>
        <v>0</v>
      </c>
      <c r="H337" s="131">
        <f t="shared" si="227"/>
        <v>0</v>
      </c>
      <c r="I337" s="131">
        <f t="shared" si="227"/>
        <v>0</v>
      </c>
      <c r="J337" s="131">
        <f t="shared" si="227"/>
        <v>0</v>
      </c>
      <c r="K337" s="131">
        <f t="shared" si="227"/>
        <v>0</v>
      </c>
      <c r="L337" s="131">
        <f t="shared" si="227"/>
        <v>0</v>
      </c>
      <c r="M337" s="131">
        <f t="shared" si="227"/>
        <v>0</v>
      </c>
      <c r="N337" s="131">
        <f t="shared" si="227"/>
        <v>0</v>
      </c>
      <c r="O337" s="131">
        <f t="shared" si="227"/>
        <v>0</v>
      </c>
      <c r="P337" s="131">
        <f t="shared" si="227"/>
        <v>0</v>
      </c>
      <c r="Q337" s="131">
        <f t="shared" si="227"/>
        <v>0</v>
      </c>
      <c r="R337" s="131">
        <f t="shared" si="227"/>
        <v>0</v>
      </c>
    </row>
    <row r="338" spans="1:18" x14ac:dyDescent="0.3">
      <c r="A338" s="316" t="s">
        <v>368</v>
      </c>
      <c r="B338" s="317"/>
      <c r="C338" s="131">
        <f>C332+C334</f>
        <v>0</v>
      </c>
      <c r="D338" s="131">
        <f t="shared" ref="D338:R338" si="228">D332+D334</f>
        <v>0</v>
      </c>
      <c r="E338" s="131">
        <f t="shared" si="228"/>
        <v>0</v>
      </c>
      <c r="F338" s="131">
        <f t="shared" si="228"/>
        <v>0</v>
      </c>
      <c r="G338" s="131">
        <f t="shared" si="228"/>
        <v>0</v>
      </c>
      <c r="H338" s="131">
        <f t="shared" si="228"/>
        <v>0</v>
      </c>
      <c r="I338" s="131">
        <f t="shared" si="228"/>
        <v>0</v>
      </c>
      <c r="J338" s="131">
        <f t="shared" si="228"/>
        <v>0</v>
      </c>
      <c r="K338" s="131">
        <f t="shared" si="228"/>
        <v>0</v>
      </c>
      <c r="L338" s="131">
        <f t="shared" si="228"/>
        <v>0</v>
      </c>
      <c r="M338" s="131">
        <f t="shared" si="228"/>
        <v>0</v>
      </c>
      <c r="N338" s="131">
        <f t="shared" si="228"/>
        <v>0</v>
      </c>
      <c r="O338" s="131">
        <f t="shared" si="228"/>
        <v>0</v>
      </c>
      <c r="P338" s="131">
        <f t="shared" si="228"/>
        <v>0</v>
      </c>
      <c r="Q338" s="131">
        <f t="shared" si="228"/>
        <v>0</v>
      </c>
      <c r="R338" s="131">
        <f t="shared" si="228"/>
        <v>0</v>
      </c>
    </row>
    <row r="339" spans="1:18" x14ac:dyDescent="0.3">
      <c r="A339" s="316" t="s">
        <v>240</v>
      </c>
      <c r="B339" s="317"/>
      <c r="C339" s="131">
        <f>C336-C337-C338</f>
        <v>0</v>
      </c>
      <c r="D339" s="131">
        <f t="shared" ref="D339" si="229">D336-D337-D338</f>
        <v>0</v>
      </c>
      <c r="E339" s="131">
        <f t="shared" ref="E339" si="230">E336-E337-E338</f>
        <v>0</v>
      </c>
      <c r="F339" s="131">
        <f t="shared" ref="F339" si="231">F336-F337-F338</f>
        <v>0</v>
      </c>
      <c r="G339" s="131">
        <f t="shared" ref="G339" si="232">G336-G337-G338</f>
        <v>0</v>
      </c>
      <c r="H339" s="131">
        <f t="shared" ref="H339" si="233">H336-H337-H338</f>
        <v>0</v>
      </c>
      <c r="I339" s="131">
        <f t="shared" ref="I339" si="234">I336-I337-I338</f>
        <v>0</v>
      </c>
      <c r="J339" s="131">
        <f t="shared" ref="J339" si="235">J336-J337-J338</f>
        <v>0</v>
      </c>
      <c r="K339" s="131">
        <f t="shared" ref="K339" si="236">K336-K337-K338</f>
        <v>0</v>
      </c>
      <c r="L339" s="131">
        <f t="shared" ref="L339" si="237">L336-L337-L338</f>
        <v>0</v>
      </c>
      <c r="M339" s="131">
        <f t="shared" ref="M339" si="238">M336-M337-M338</f>
        <v>0</v>
      </c>
      <c r="N339" s="131">
        <f t="shared" ref="N339:R339" si="239">N336-N337-N338</f>
        <v>0</v>
      </c>
      <c r="O339" s="131">
        <f t="shared" si="239"/>
        <v>0</v>
      </c>
      <c r="P339" s="131">
        <f t="shared" si="239"/>
        <v>0</v>
      </c>
      <c r="Q339" s="131">
        <f t="shared" si="239"/>
        <v>0</v>
      </c>
      <c r="R339" s="131">
        <f t="shared" si="239"/>
        <v>0</v>
      </c>
    </row>
    <row r="342" spans="1:18" ht="20.399999999999999" x14ac:dyDescent="0.35">
      <c r="A342" s="320" t="s">
        <v>487</v>
      </c>
      <c r="B342" s="320"/>
      <c r="C342" s="320"/>
      <c r="D342" s="320"/>
      <c r="E342" s="320"/>
      <c r="F342" s="320"/>
      <c r="G342" s="320"/>
      <c r="H342" s="320"/>
      <c r="I342" s="320"/>
      <c r="J342" s="320"/>
      <c r="K342" s="320"/>
      <c r="L342" s="320"/>
      <c r="M342" s="320"/>
      <c r="N342" s="320"/>
      <c r="O342" s="320"/>
      <c r="P342" s="320"/>
      <c r="Q342" s="320"/>
      <c r="R342" s="320"/>
    </row>
    <row r="343" spans="1:18" x14ac:dyDescent="0.3">
      <c r="A343" s="321" t="s">
        <v>9</v>
      </c>
      <c r="B343" s="321" t="s">
        <v>330</v>
      </c>
      <c r="C343" s="322" t="s">
        <v>142</v>
      </c>
      <c r="D343" s="322"/>
      <c r="E343" s="322"/>
      <c r="F343" s="322"/>
      <c r="G343" s="322" t="s">
        <v>144</v>
      </c>
      <c r="H343" s="322"/>
      <c r="I343" s="322"/>
      <c r="J343" s="322"/>
      <c r="K343" s="322" t="s">
        <v>319</v>
      </c>
      <c r="L343" s="322"/>
      <c r="M343" s="322"/>
      <c r="N343" s="322"/>
      <c r="O343" s="322" t="s">
        <v>3</v>
      </c>
      <c r="P343" s="322"/>
      <c r="Q343" s="322"/>
      <c r="R343" s="322"/>
    </row>
    <row r="344" spans="1:18" x14ac:dyDescent="0.3">
      <c r="A344" s="321"/>
      <c r="B344" s="321"/>
      <c r="C344" s="134" t="s">
        <v>11</v>
      </c>
      <c r="D344" s="134" t="s">
        <v>12</v>
      </c>
      <c r="E344" s="134" t="s">
        <v>10</v>
      </c>
      <c r="F344" s="134" t="s">
        <v>1</v>
      </c>
      <c r="G344" s="134" t="s">
        <v>11</v>
      </c>
      <c r="H344" s="134" t="s">
        <v>12</v>
      </c>
      <c r="I344" s="134" t="s">
        <v>10</v>
      </c>
      <c r="J344" s="134" t="s">
        <v>1</v>
      </c>
      <c r="K344" s="134" t="s">
        <v>11</v>
      </c>
      <c r="L344" s="134" t="s">
        <v>12</v>
      </c>
      <c r="M344" s="134" t="s">
        <v>10</v>
      </c>
      <c r="N344" s="134" t="s">
        <v>1</v>
      </c>
      <c r="O344" s="134" t="s">
        <v>11</v>
      </c>
      <c r="P344" s="134" t="s">
        <v>12</v>
      </c>
      <c r="Q344" s="134" t="s">
        <v>10</v>
      </c>
      <c r="R344" s="134" t="s">
        <v>1</v>
      </c>
    </row>
    <row r="345" spans="1:18" x14ac:dyDescent="0.3">
      <c r="A345" s="325" t="s">
        <v>370</v>
      </c>
      <c r="B345" s="132" t="s">
        <v>60</v>
      </c>
      <c r="C345" s="126"/>
      <c r="D345" s="126"/>
      <c r="E345" s="126"/>
      <c r="F345" s="126"/>
      <c r="G345" s="126"/>
      <c r="H345" s="126"/>
      <c r="I345" s="126"/>
      <c r="J345" s="126">
        <v>0</v>
      </c>
      <c r="K345" s="126">
        <v>0</v>
      </c>
      <c r="L345" s="126">
        <v>0</v>
      </c>
      <c r="M345" s="126">
        <v>0</v>
      </c>
      <c r="N345" s="126">
        <v>0</v>
      </c>
      <c r="O345" s="131">
        <f>+C345+G345+K345</f>
        <v>0</v>
      </c>
      <c r="P345" s="131">
        <f t="shared" ref="P345:P348" si="240">+D345+H345+L345</f>
        <v>0</v>
      </c>
      <c r="Q345" s="131">
        <f t="shared" ref="Q345:Q350" si="241">+E345+I345+M345</f>
        <v>0</v>
      </c>
      <c r="R345" s="131">
        <f t="shared" ref="R345:R352" si="242">+F345+J345+N345</f>
        <v>0</v>
      </c>
    </row>
    <row r="346" spans="1:18" x14ac:dyDescent="0.3">
      <c r="A346" s="325"/>
      <c r="B346" s="133" t="s">
        <v>320</v>
      </c>
      <c r="C346" s="128"/>
      <c r="D346" s="128"/>
      <c r="E346" s="126"/>
      <c r="F346" s="126"/>
      <c r="G346" s="126"/>
      <c r="H346" s="126"/>
      <c r="I346" s="126"/>
      <c r="J346" s="126"/>
      <c r="K346" s="126"/>
      <c r="L346" s="126"/>
      <c r="M346" s="126"/>
      <c r="N346" s="126"/>
      <c r="O346" s="131">
        <f t="shared" ref="O346:O348" si="243">+C346+G346+K346</f>
        <v>0</v>
      </c>
      <c r="P346" s="131">
        <f t="shared" si="240"/>
        <v>0</v>
      </c>
      <c r="Q346" s="131">
        <f t="shared" si="241"/>
        <v>0</v>
      </c>
      <c r="R346" s="131">
        <f t="shared" si="242"/>
        <v>0</v>
      </c>
    </row>
    <row r="347" spans="1:18" x14ac:dyDescent="0.3">
      <c r="A347" s="318" t="s">
        <v>321</v>
      </c>
      <c r="B347" s="132" t="s">
        <v>60</v>
      </c>
      <c r="C347" s="128"/>
      <c r="D347" s="128"/>
      <c r="E347" s="126"/>
      <c r="F347" s="126"/>
      <c r="G347" s="126"/>
      <c r="H347" s="126"/>
      <c r="I347" s="126"/>
      <c r="J347" s="126"/>
      <c r="K347" s="126"/>
      <c r="L347" s="126"/>
      <c r="M347" s="126"/>
      <c r="N347" s="126"/>
      <c r="O347" s="131">
        <f t="shared" si="243"/>
        <v>0</v>
      </c>
      <c r="P347" s="131">
        <f t="shared" si="240"/>
        <v>0</v>
      </c>
      <c r="Q347" s="131">
        <f t="shared" si="241"/>
        <v>0</v>
      </c>
      <c r="R347" s="131">
        <f t="shared" si="242"/>
        <v>0</v>
      </c>
    </row>
    <row r="348" spans="1:18" x14ac:dyDescent="0.3">
      <c r="A348" s="319"/>
      <c r="B348" s="133" t="s">
        <v>320</v>
      </c>
      <c r="C348" s="128"/>
      <c r="D348" s="128"/>
      <c r="E348" s="126"/>
      <c r="F348" s="126"/>
      <c r="G348" s="126"/>
      <c r="H348" s="126"/>
      <c r="I348" s="126"/>
      <c r="J348" s="126"/>
      <c r="K348" s="126"/>
      <c r="L348" s="126"/>
      <c r="M348" s="126"/>
      <c r="N348" s="126"/>
      <c r="O348" s="131">
        <f t="shared" si="243"/>
        <v>0</v>
      </c>
      <c r="P348" s="131">
        <f t="shared" si="240"/>
        <v>0</v>
      </c>
      <c r="Q348" s="131">
        <f t="shared" si="241"/>
        <v>0</v>
      </c>
      <c r="R348" s="131">
        <f t="shared" si="242"/>
        <v>0</v>
      </c>
    </row>
    <row r="349" spans="1:18" x14ac:dyDescent="0.3">
      <c r="A349" s="318" t="s">
        <v>322</v>
      </c>
      <c r="B349" s="132" t="s">
        <v>60</v>
      </c>
      <c r="C349" s="128"/>
      <c r="D349" s="128"/>
      <c r="E349" s="126"/>
      <c r="F349" s="126"/>
      <c r="G349" s="126"/>
      <c r="H349" s="126"/>
      <c r="I349" s="126"/>
      <c r="J349" s="126"/>
      <c r="K349" s="126"/>
      <c r="L349" s="126"/>
      <c r="M349" s="126"/>
      <c r="N349" s="126"/>
      <c r="O349" s="131">
        <f>+C349+G349+K349</f>
        <v>0</v>
      </c>
      <c r="P349" s="131">
        <f>+D349+H349+L349</f>
        <v>0</v>
      </c>
      <c r="Q349" s="131">
        <f t="shared" si="241"/>
        <v>0</v>
      </c>
      <c r="R349" s="131">
        <f t="shared" si="242"/>
        <v>0</v>
      </c>
    </row>
    <row r="350" spans="1:18" x14ac:dyDescent="0.3">
      <c r="A350" s="319"/>
      <c r="B350" s="133" t="s">
        <v>320</v>
      </c>
      <c r="C350" s="128"/>
      <c r="D350" s="128"/>
      <c r="E350" s="126"/>
      <c r="F350" s="126"/>
      <c r="G350" s="126"/>
      <c r="H350" s="126"/>
      <c r="I350" s="126"/>
      <c r="J350" s="126"/>
      <c r="K350" s="126"/>
      <c r="L350" s="126"/>
      <c r="M350" s="126"/>
      <c r="N350" s="126"/>
      <c r="O350" s="131">
        <f t="shared" ref="O350" si="244">+C350+G350+K350</f>
        <v>0</v>
      </c>
      <c r="P350" s="131">
        <f t="shared" ref="P350" si="245">+D350+H350+L350</f>
        <v>0</v>
      </c>
      <c r="Q350" s="131">
        <f t="shared" si="241"/>
        <v>0</v>
      </c>
      <c r="R350" s="131">
        <f t="shared" si="242"/>
        <v>0</v>
      </c>
    </row>
    <row r="351" spans="1:18" x14ac:dyDescent="0.3">
      <c r="A351" s="323" t="s">
        <v>470</v>
      </c>
      <c r="B351" s="132" t="s">
        <v>60</v>
      </c>
      <c r="C351" s="129"/>
      <c r="D351" s="129"/>
      <c r="E351" s="130"/>
      <c r="F351" s="126"/>
      <c r="G351" s="129"/>
      <c r="H351" s="129"/>
      <c r="I351" s="129"/>
      <c r="J351" s="129"/>
      <c r="K351" s="129"/>
      <c r="L351" s="129"/>
      <c r="M351" s="130"/>
      <c r="N351" s="126"/>
      <c r="O351" s="129"/>
      <c r="P351" s="129"/>
      <c r="Q351" s="131">
        <f>+E351+I351+M351</f>
        <v>0</v>
      </c>
      <c r="R351" s="131">
        <f t="shared" si="242"/>
        <v>0</v>
      </c>
    </row>
    <row r="352" spans="1:18" x14ac:dyDescent="0.3">
      <c r="A352" s="324"/>
      <c r="B352" s="133" t="s">
        <v>320</v>
      </c>
      <c r="C352" s="129"/>
      <c r="D352" s="129"/>
      <c r="E352" s="130"/>
      <c r="F352" s="126"/>
      <c r="G352" s="129"/>
      <c r="H352" s="129"/>
      <c r="I352" s="129"/>
      <c r="J352" s="129"/>
      <c r="K352" s="129"/>
      <c r="L352" s="129"/>
      <c r="M352" s="130"/>
      <c r="N352" s="126"/>
      <c r="O352" s="129"/>
      <c r="P352" s="129"/>
      <c r="Q352" s="131">
        <f t="shared" ref="Q352" si="246">+E352+I352+M352</f>
        <v>0</v>
      </c>
      <c r="R352" s="131">
        <f t="shared" si="242"/>
        <v>0</v>
      </c>
    </row>
    <row r="353" spans="1:18" x14ac:dyDescent="0.3">
      <c r="A353" s="318" t="s">
        <v>323</v>
      </c>
      <c r="B353" s="132" t="s">
        <v>60</v>
      </c>
      <c r="C353" s="129"/>
      <c r="D353" s="129"/>
      <c r="E353" s="129"/>
      <c r="F353" s="129"/>
      <c r="G353" s="129"/>
      <c r="H353" s="129"/>
      <c r="I353" s="128"/>
      <c r="J353" s="128"/>
      <c r="K353" s="129"/>
      <c r="L353" s="129"/>
      <c r="M353" s="129"/>
      <c r="N353" s="129"/>
      <c r="O353" s="129"/>
      <c r="P353" s="129"/>
      <c r="Q353" s="131">
        <f>+E353+I353+M353</f>
        <v>0</v>
      </c>
      <c r="R353" s="131">
        <f>+F353+J353+N353</f>
        <v>0</v>
      </c>
    </row>
    <row r="354" spans="1:18" x14ac:dyDescent="0.3">
      <c r="A354" s="319"/>
      <c r="B354" s="133" t="s">
        <v>320</v>
      </c>
      <c r="C354" s="129"/>
      <c r="D354" s="129"/>
      <c r="E354" s="129"/>
      <c r="F354" s="129"/>
      <c r="G354" s="129"/>
      <c r="H354" s="129"/>
      <c r="I354" s="128"/>
      <c r="J354" s="128"/>
      <c r="K354" s="129"/>
      <c r="L354" s="129"/>
      <c r="M354" s="129"/>
      <c r="N354" s="129"/>
      <c r="O354" s="129"/>
      <c r="P354" s="129"/>
      <c r="Q354" s="131">
        <f>+E354+I354+M354</f>
        <v>0</v>
      </c>
      <c r="R354" s="131">
        <f t="shared" ref="R354:R365" si="247">+F354+J354+N354</f>
        <v>0</v>
      </c>
    </row>
    <row r="355" spans="1:18" x14ac:dyDescent="0.3">
      <c r="A355" s="318" t="s">
        <v>324</v>
      </c>
      <c r="B355" s="132" t="s">
        <v>60</v>
      </c>
      <c r="C355" s="128">
        <v>0</v>
      </c>
      <c r="D355" s="128"/>
      <c r="E355" s="126"/>
      <c r="F355" s="126"/>
      <c r="G355" s="126"/>
      <c r="H355" s="126"/>
      <c r="I355" s="126"/>
      <c r="J355" s="126"/>
      <c r="K355" s="126"/>
      <c r="L355" s="126"/>
      <c r="M355" s="126"/>
      <c r="N355" s="126"/>
      <c r="O355" s="131">
        <f>+C355+G355+K355</f>
        <v>0</v>
      </c>
      <c r="P355" s="131">
        <f>+D355+H355+L355</f>
        <v>0</v>
      </c>
      <c r="Q355" s="131">
        <f t="shared" ref="Q355:Q365" si="248">+E355+I355+M355</f>
        <v>0</v>
      </c>
      <c r="R355" s="131">
        <f t="shared" si="247"/>
        <v>0</v>
      </c>
    </row>
    <row r="356" spans="1:18" x14ac:dyDescent="0.3">
      <c r="A356" s="319"/>
      <c r="B356" s="133" t="s">
        <v>320</v>
      </c>
      <c r="C356" s="128"/>
      <c r="D356" s="128"/>
      <c r="E356" s="126"/>
      <c r="F356" s="126"/>
      <c r="G356" s="126"/>
      <c r="H356" s="126"/>
      <c r="I356" s="126"/>
      <c r="J356" s="126"/>
      <c r="K356" s="126"/>
      <c r="L356" s="126"/>
      <c r="M356" s="126"/>
      <c r="N356" s="126"/>
      <c r="O356" s="131">
        <f t="shared" ref="O356:O365" si="249">+C356+G356+K356</f>
        <v>0</v>
      </c>
      <c r="P356" s="131">
        <f t="shared" ref="P356:P365" si="250">+D356+H356+L356</f>
        <v>0</v>
      </c>
      <c r="Q356" s="131">
        <f t="shared" si="248"/>
        <v>0</v>
      </c>
      <c r="R356" s="131">
        <f t="shared" si="247"/>
        <v>0</v>
      </c>
    </row>
    <row r="357" spans="1:18" x14ac:dyDescent="0.3">
      <c r="A357" s="318" t="s">
        <v>325</v>
      </c>
      <c r="B357" s="132" t="s">
        <v>60</v>
      </c>
      <c r="C357" s="128"/>
      <c r="D357" s="128"/>
      <c r="E357" s="126"/>
      <c r="F357" s="126"/>
      <c r="G357" s="126"/>
      <c r="H357" s="126"/>
      <c r="I357" s="126"/>
      <c r="J357" s="126"/>
      <c r="K357" s="126"/>
      <c r="L357" s="126"/>
      <c r="M357" s="126"/>
      <c r="N357" s="126"/>
      <c r="O357" s="131">
        <f t="shared" si="249"/>
        <v>0</v>
      </c>
      <c r="P357" s="131">
        <f t="shared" si="250"/>
        <v>0</v>
      </c>
      <c r="Q357" s="131">
        <f t="shared" si="248"/>
        <v>0</v>
      </c>
      <c r="R357" s="131">
        <f t="shared" si="247"/>
        <v>0</v>
      </c>
    </row>
    <row r="358" spans="1:18" x14ac:dyDescent="0.3">
      <c r="A358" s="319"/>
      <c r="B358" s="133" t="s">
        <v>320</v>
      </c>
      <c r="C358" s="128"/>
      <c r="D358" s="128"/>
      <c r="E358" s="126"/>
      <c r="F358" s="126"/>
      <c r="G358" s="126"/>
      <c r="H358" s="126"/>
      <c r="I358" s="126"/>
      <c r="J358" s="126"/>
      <c r="K358" s="126"/>
      <c r="L358" s="126"/>
      <c r="M358" s="126"/>
      <c r="N358" s="126"/>
      <c r="O358" s="131">
        <f t="shared" si="249"/>
        <v>0</v>
      </c>
      <c r="P358" s="131">
        <f t="shared" si="250"/>
        <v>0</v>
      </c>
      <c r="Q358" s="131">
        <f t="shared" si="248"/>
        <v>0</v>
      </c>
      <c r="R358" s="131">
        <f t="shared" si="247"/>
        <v>0</v>
      </c>
    </row>
    <row r="359" spans="1:18" x14ac:dyDescent="0.3">
      <c r="A359" s="318" t="s">
        <v>326</v>
      </c>
      <c r="B359" s="132" t="s">
        <v>60</v>
      </c>
      <c r="C359" s="128">
        <v>0</v>
      </c>
      <c r="D359" s="128">
        <v>0</v>
      </c>
      <c r="E359" s="126">
        <v>0</v>
      </c>
      <c r="F359" s="126"/>
      <c r="G359" s="126"/>
      <c r="H359" s="126"/>
      <c r="I359" s="126"/>
      <c r="J359" s="126"/>
      <c r="K359" s="126"/>
      <c r="L359" s="126"/>
      <c r="M359" s="126"/>
      <c r="N359" s="126"/>
      <c r="O359" s="131">
        <f t="shared" si="249"/>
        <v>0</v>
      </c>
      <c r="P359" s="131">
        <f t="shared" si="250"/>
        <v>0</v>
      </c>
      <c r="Q359" s="131">
        <f t="shared" si="248"/>
        <v>0</v>
      </c>
      <c r="R359" s="131">
        <f t="shared" si="247"/>
        <v>0</v>
      </c>
    </row>
    <row r="360" spans="1:18" x14ac:dyDescent="0.3">
      <c r="A360" s="319"/>
      <c r="B360" s="133" t="s">
        <v>320</v>
      </c>
      <c r="C360" s="128"/>
      <c r="D360" s="128"/>
      <c r="E360" s="126"/>
      <c r="F360" s="126"/>
      <c r="G360" s="126"/>
      <c r="H360" s="126"/>
      <c r="I360" s="126"/>
      <c r="J360" s="126"/>
      <c r="K360" s="126"/>
      <c r="L360" s="126"/>
      <c r="M360" s="126"/>
      <c r="N360" s="126"/>
      <c r="O360" s="131">
        <f t="shared" si="249"/>
        <v>0</v>
      </c>
      <c r="P360" s="131">
        <f t="shared" si="250"/>
        <v>0</v>
      </c>
      <c r="Q360" s="131">
        <f t="shared" si="248"/>
        <v>0</v>
      </c>
      <c r="R360" s="131">
        <f t="shared" si="247"/>
        <v>0</v>
      </c>
    </row>
    <row r="361" spans="1:18" x14ac:dyDescent="0.3">
      <c r="A361" s="318" t="s">
        <v>328</v>
      </c>
      <c r="B361" s="132" t="s">
        <v>60</v>
      </c>
      <c r="C361" s="128"/>
      <c r="D361" s="128"/>
      <c r="E361" s="126"/>
      <c r="F361" s="126"/>
      <c r="G361" s="126"/>
      <c r="H361" s="126"/>
      <c r="I361" s="126"/>
      <c r="J361" s="126"/>
      <c r="K361" s="126"/>
      <c r="L361" s="126"/>
      <c r="M361" s="126"/>
      <c r="N361" s="126"/>
      <c r="O361" s="131">
        <f t="shared" si="249"/>
        <v>0</v>
      </c>
      <c r="P361" s="131">
        <f t="shared" si="250"/>
        <v>0</v>
      </c>
      <c r="Q361" s="131">
        <f t="shared" si="248"/>
        <v>0</v>
      </c>
      <c r="R361" s="131">
        <f t="shared" si="247"/>
        <v>0</v>
      </c>
    </row>
    <row r="362" spans="1:18" x14ac:dyDescent="0.3">
      <c r="A362" s="319"/>
      <c r="B362" s="133" t="s">
        <v>369</v>
      </c>
      <c r="C362" s="128"/>
      <c r="D362" s="128"/>
      <c r="E362" s="126"/>
      <c r="F362" s="126"/>
      <c r="G362" s="126"/>
      <c r="H362" s="126"/>
      <c r="I362" s="126"/>
      <c r="J362" s="126"/>
      <c r="K362" s="126"/>
      <c r="L362" s="126"/>
      <c r="M362" s="126"/>
      <c r="N362" s="126"/>
      <c r="O362" s="131">
        <f t="shared" si="249"/>
        <v>0</v>
      </c>
      <c r="P362" s="131">
        <f t="shared" si="250"/>
        <v>0</v>
      </c>
      <c r="Q362" s="131">
        <f t="shared" si="248"/>
        <v>0</v>
      </c>
      <c r="R362" s="131">
        <f t="shared" si="247"/>
        <v>0</v>
      </c>
    </row>
    <row r="363" spans="1:18" x14ac:dyDescent="0.3">
      <c r="A363" s="318" t="s">
        <v>329</v>
      </c>
      <c r="B363" s="132" t="s">
        <v>60</v>
      </c>
      <c r="C363" s="128"/>
      <c r="D363" s="128"/>
      <c r="E363" s="126"/>
      <c r="F363" s="126"/>
      <c r="G363" s="126"/>
      <c r="H363" s="126"/>
      <c r="I363" s="126"/>
      <c r="J363" s="126"/>
      <c r="K363" s="126"/>
      <c r="L363" s="126"/>
      <c r="M363" s="126"/>
      <c r="N363" s="126"/>
      <c r="O363" s="131">
        <f t="shared" si="249"/>
        <v>0</v>
      </c>
      <c r="P363" s="131">
        <f t="shared" si="250"/>
        <v>0</v>
      </c>
      <c r="Q363" s="131">
        <f t="shared" si="248"/>
        <v>0</v>
      </c>
      <c r="R363" s="131">
        <f t="shared" si="247"/>
        <v>0</v>
      </c>
    </row>
    <row r="364" spans="1:18" x14ac:dyDescent="0.3">
      <c r="A364" s="319"/>
      <c r="B364" s="133" t="s">
        <v>369</v>
      </c>
      <c r="C364" s="128"/>
      <c r="D364" s="128"/>
      <c r="E364" s="126"/>
      <c r="F364" s="126"/>
      <c r="G364" s="126"/>
      <c r="H364" s="126"/>
      <c r="I364" s="126"/>
      <c r="J364" s="126"/>
      <c r="K364" s="126"/>
      <c r="L364" s="126"/>
      <c r="M364" s="126"/>
      <c r="N364" s="126"/>
      <c r="O364" s="131">
        <f t="shared" si="249"/>
        <v>0</v>
      </c>
      <c r="P364" s="131">
        <f t="shared" si="250"/>
        <v>0</v>
      </c>
      <c r="Q364" s="131">
        <f t="shared" si="248"/>
        <v>0</v>
      </c>
      <c r="R364" s="131">
        <f t="shared" si="247"/>
        <v>0</v>
      </c>
    </row>
    <row r="365" spans="1:18" x14ac:dyDescent="0.3">
      <c r="A365" s="233" t="s">
        <v>491</v>
      </c>
      <c r="B365" s="132" t="s">
        <v>327</v>
      </c>
      <c r="C365" s="128"/>
      <c r="D365" s="128"/>
      <c r="E365" s="126"/>
      <c r="F365" s="126"/>
      <c r="G365" s="126"/>
      <c r="H365" s="126"/>
      <c r="I365" s="126"/>
      <c r="J365" s="126"/>
      <c r="K365" s="126"/>
      <c r="L365" s="126"/>
      <c r="M365" s="126"/>
      <c r="N365" s="126"/>
      <c r="O365" s="131">
        <f t="shared" si="249"/>
        <v>0</v>
      </c>
      <c r="P365" s="131">
        <f t="shared" si="250"/>
        <v>0</v>
      </c>
      <c r="Q365" s="131">
        <f t="shared" si="248"/>
        <v>0</v>
      </c>
      <c r="R365" s="131">
        <f t="shared" si="247"/>
        <v>0</v>
      </c>
    </row>
    <row r="366" spans="1:18" x14ac:dyDescent="0.3">
      <c r="A366" s="316" t="s">
        <v>374</v>
      </c>
      <c r="B366" s="317"/>
      <c r="C366" s="131">
        <f>+C345+C347+C349+C351+C353+C355+C359+C361+C357+C363</f>
        <v>0</v>
      </c>
      <c r="D366" s="131">
        <f t="shared" ref="D366:R366" si="251">+D345+D347+D349+D351+D353+D355+D359+D361+D357+D363</f>
        <v>0</v>
      </c>
      <c r="E366" s="131">
        <f t="shared" si="251"/>
        <v>0</v>
      </c>
      <c r="F366" s="131">
        <f t="shared" si="251"/>
        <v>0</v>
      </c>
      <c r="G366" s="131">
        <f t="shared" si="251"/>
        <v>0</v>
      </c>
      <c r="H366" s="131">
        <f t="shared" si="251"/>
        <v>0</v>
      </c>
      <c r="I366" s="131">
        <f t="shared" si="251"/>
        <v>0</v>
      </c>
      <c r="J366" s="131">
        <f t="shared" si="251"/>
        <v>0</v>
      </c>
      <c r="K366" s="131">
        <f t="shared" si="251"/>
        <v>0</v>
      </c>
      <c r="L366" s="131">
        <f t="shared" si="251"/>
        <v>0</v>
      </c>
      <c r="M366" s="131">
        <f t="shared" si="251"/>
        <v>0</v>
      </c>
      <c r="N366" s="131">
        <f t="shared" si="251"/>
        <v>0</v>
      </c>
      <c r="O366" s="131">
        <f t="shared" si="251"/>
        <v>0</v>
      </c>
      <c r="P366" s="131">
        <f t="shared" si="251"/>
        <v>0</v>
      </c>
      <c r="Q366" s="131">
        <f t="shared" si="251"/>
        <v>0</v>
      </c>
      <c r="R366" s="131">
        <f t="shared" si="251"/>
        <v>0</v>
      </c>
    </row>
    <row r="367" spans="1:18" x14ac:dyDescent="0.3">
      <c r="A367" s="316" t="s">
        <v>375</v>
      </c>
      <c r="B367" s="317"/>
      <c r="C367" s="131">
        <f>+C346+C348+C350+C352+C354+C356+C360+C358+C365</f>
        <v>0</v>
      </c>
      <c r="D367" s="131">
        <f t="shared" ref="D367:R367" si="252">+D346+D348+D350+D352+D354+D356+D360+D358+D365</f>
        <v>0</v>
      </c>
      <c r="E367" s="131">
        <f t="shared" si="252"/>
        <v>0</v>
      </c>
      <c r="F367" s="131">
        <f t="shared" si="252"/>
        <v>0</v>
      </c>
      <c r="G367" s="131">
        <f t="shared" si="252"/>
        <v>0</v>
      </c>
      <c r="H367" s="131">
        <f t="shared" si="252"/>
        <v>0</v>
      </c>
      <c r="I367" s="131">
        <f t="shared" si="252"/>
        <v>0</v>
      </c>
      <c r="J367" s="131">
        <f t="shared" si="252"/>
        <v>0</v>
      </c>
      <c r="K367" s="131">
        <f t="shared" si="252"/>
        <v>0</v>
      </c>
      <c r="L367" s="131">
        <f t="shared" si="252"/>
        <v>0</v>
      </c>
      <c r="M367" s="131">
        <f t="shared" si="252"/>
        <v>0</v>
      </c>
      <c r="N367" s="131">
        <f t="shared" si="252"/>
        <v>0</v>
      </c>
      <c r="O367" s="131">
        <f t="shared" si="252"/>
        <v>0</v>
      </c>
      <c r="P367" s="131">
        <f t="shared" si="252"/>
        <v>0</v>
      </c>
      <c r="Q367" s="131">
        <f t="shared" si="252"/>
        <v>0</v>
      </c>
      <c r="R367" s="131">
        <f t="shared" si="252"/>
        <v>0</v>
      </c>
    </row>
    <row r="368" spans="1:18" x14ac:dyDescent="0.3">
      <c r="A368" s="316" t="s">
        <v>368</v>
      </c>
      <c r="B368" s="317"/>
      <c r="C368" s="131">
        <f>C362+C364</f>
        <v>0</v>
      </c>
      <c r="D368" s="131">
        <f t="shared" ref="D368:R368" si="253">D362+D364</f>
        <v>0</v>
      </c>
      <c r="E368" s="131">
        <f t="shared" si="253"/>
        <v>0</v>
      </c>
      <c r="F368" s="131">
        <f t="shared" si="253"/>
        <v>0</v>
      </c>
      <c r="G368" s="131">
        <f t="shared" si="253"/>
        <v>0</v>
      </c>
      <c r="H368" s="131">
        <f t="shared" si="253"/>
        <v>0</v>
      </c>
      <c r="I368" s="131">
        <f t="shared" si="253"/>
        <v>0</v>
      </c>
      <c r="J368" s="131">
        <f t="shared" si="253"/>
        <v>0</v>
      </c>
      <c r="K368" s="131">
        <f t="shared" si="253"/>
        <v>0</v>
      </c>
      <c r="L368" s="131">
        <f t="shared" si="253"/>
        <v>0</v>
      </c>
      <c r="M368" s="131">
        <f t="shared" si="253"/>
        <v>0</v>
      </c>
      <c r="N368" s="131">
        <f t="shared" si="253"/>
        <v>0</v>
      </c>
      <c r="O368" s="131">
        <f t="shared" si="253"/>
        <v>0</v>
      </c>
      <c r="P368" s="131">
        <f t="shared" si="253"/>
        <v>0</v>
      </c>
      <c r="Q368" s="131">
        <f t="shared" si="253"/>
        <v>0</v>
      </c>
      <c r="R368" s="131">
        <f t="shared" si="253"/>
        <v>0</v>
      </c>
    </row>
    <row r="369" spans="1:18" x14ac:dyDescent="0.3">
      <c r="A369" s="316" t="s">
        <v>240</v>
      </c>
      <c r="B369" s="317"/>
      <c r="C369" s="131">
        <f>C366-C367-C368</f>
        <v>0</v>
      </c>
      <c r="D369" s="131">
        <f t="shared" ref="D369" si="254">D366-D367-D368</f>
        <v>0</v>
      </c>
      <c r="E369" s="131">
        <f t="shared" ref="E369" si="255">E366-E367-E368</f>
        <v>0</v>
      </c>
      <c r="F369" s="131">
        <f t="shared" ref="F369" si="256">F366-F367-F368</f>
        <v>0</v>
      </c>
      <c r="G369" s="131">
        <f t="shared" ref="G369" si="257">G366-G367-G368</f>
        <v>0</v>
      </c>
      <c r="H369" s="131">
        <f t="shared" ref="H369" si="258">H366-H367-H368</f>
        <v>0</v>
      </c>
      <c r="I369" s="131">
        <f t="shared" ref="I369" si="259">I366-I367-I368</f>
        <v>0</v>
      </c>
      <c r="J369" s="131">
        <f t="shared" ref="J369" si="260">J366-J367-J368</f>
        <v>0</v>
      </c>
      <c r="K369" s="131">
        <f t="shared" ref="K369" si="261">K366-K367-K368</f>
        <v>0</v>
      </c>
      <c r="L369" s="131">
        <f t="shared" ref="L369" si="262">L366-L367-L368</f>
        <v>0</v>
      </c>
      <c r="M369" s="131">
        <f t="shared" ref="M369" si="263">M366-M367-M368</f>
        <v>0</v>
      </c>
      <c r="N369" s="131">
        <f t="shared" ref="N369:R369" si="264">N366-N367-N368</f>
        <v>0</v>
      </c>
      <c r="O369" s="131">
        <f t="shared" si="264"/>
        <v>0</v>
      </c>
      <c r="P369" s="131">
        <f t="shared" si="264"/>
        <v>0</v>
      </c>
      <c r="Q369" s="131">
        <f t="shared" si="264"/>
        <v>0</v>
      </c>
      <c r="R369" s="131">
        <f t="shared" si="264"/>
        <v>0</v>
      </c>
    </row>
    <row r="372" spans="1:18" ht="20.399999999999999" x14ac:dyDescent="0.35">
      <c r="A372" s="320" t="s">
        <v>488</v>
      </c>
      <c r="B372" s="320"/>
      <c r="C372" s="320"/>
      <c r="D372" s="320"/>
      <c r="E372" s="320"/>
      <c r="F372" s="320"/>
      <c r="G372" s="320"/>
      <c r="H372" s="320"/>
      <c r="I372" s="320"/>
      <c r="J372" s="320"/>
      <c r="K372" s="320"/>
      <c r="L372" s="320"/>
      <c r="M372" s="320"/>
      <c r="N372" s="320"/>
      <c r="O372" s="320"/>
      <c r="P372" s="320"/>
      <c r="Q372" s="320"/>
      <c r="R372" s="320"/>
    </row>
    <row r="373" spans="1:18" x14ac:dyDescent="0.3">
      <c r="A373" s="321" t="s">
        <v>9</v>
      </c>
      <c r="B373" s="321" t="s">
        <v>330</v>
      </c>
      <c r="C373" s="322" t="s">
        <v>142</v>
      </c>
      <c r="D373" s="322"/>
      <c r="E373" s="322"/>
      <c r="F373" s="322"/>
      <c r="G373" s="322" t="s">
        <v>144</v>
      </c>
      <c r="H373" s="322"/>
      <c r="I373" s="322"/>
      <c r="J373" s="322"/>
      <c r="K373" s="322" t="s">
        <v>319</v>
      </c>
      <c r="L373" s="322"/>
      <c r="M373" s="322"/>
      <c r="N373" s="322"/>
      <c r="O373" s="322" t="s">
        <v>3</v>
      </c>
      <c r="P373" s="322"/>
      <c r="Q373" s="322"/>
      <c r="R373" s="322"/>
    </row>
    <row r="374" spans="1:18" x14ac:dyDescent="0.3">
      <c r="A374" s="321"/>
      <c r="B374" s="321"/>
      <c r="C374" s="134" t="s">
        <v>11</v>
      </c>
      <c r="D374" s="134" t="s">
        <v>12</v>
      </c>
      <c r="E374" s="134" t="s">
        <v>10</v>
      </c>
      <c r="F374" s="134" t="s">
        <v>1</v>
      </c>
      <c r="G374" s="134" t="s">
        <v>11</v>
      </c>
      <c r="H374" s="134" t="s">
        <v>12</v>
      </c>
      <c r="I374" s="134" t="s">
        <v>10</v>
      </c>
      <c r="J374" s="134" t="s">
        <v>1</v>
      </c>
      <c r="K374" s="134" t="s">
        <v>11</v>
      </c>
      <c r="L374" s="134" t="s">
        <v>12</v>
      </c>
      <c r="M374" s="134" t="s">
        <v>10</v>
      </c>
      <c r="N374" s="134" t="s">
        <v>1</v>
      </c>
      <c r="O374" s="134" t="s">
        <v>11</v>
      </c>
      <c r="P374" s="134" t="s">
        <v>12</v>
      </c>
      <c r="Q374" s="134" t="s">
        <v>10</v>
      </c>
      <c r="R374" s="134" t="s">
        <v>1</v>
      </c>
    </row>
    <row r="375" spans="1:18" x14ac:dyDescent="0.3">
      <c r="A375" s="325" t="s">
        <v>370</v>
      </c>
      <c r="B375" s="132" t="s">
        <v>60</v>
      </c>
      <c r="C375" s="135">
        <f>C15+C45+C75+C105+C135+C165+C195+C225+C255+C285+C315+C345</f>
        <v>0</v>
      </c>
      <c r="D375" s="135">
        <f t="shared" ref="D375:R375" si="265">D105+D135+D165+D195+D225+D255+D285+D315+D345</f>
        <v>0</v>
      </c>
      <c r="E375" s="135">
        <f t="shared" si="265"/>
        <v>0</v>
      </c>
      <c r="F375" s="135">
        <f t="shared" si="265"/>
        <v>0</v>
      </c>
      <c r="G375" s="135">
        <f t="shared" si="265"/>
        <v>0</v>
      </c>
      <c r="H375" s="135">
        <f t="shared" si="265"/>
        <v>0</v>
      </c>
      <c r="I375" s="135">
        <f t="shared" si="265"/>
        <v>0</v>
      </c>
      <c r="J375" s="135">
        <f t="shared" si="265"/>
        <v>0</v>
      </c>
      <c r="K375" s="135">
        <f t="shared" si="265"/>
        <v>0</v>
      </c>
      <c r="L375" s="135">
        <f t="shared" si="265"/>
        <v>0</v>
      </c>
      <c r="M375" s="135">
        <f t="shared" si="265"/>
        <v>0</v>
      </c>
      <c r="N375" s="135">
        <f t="shared" si="265"/>
        <v>0</v>
      </c>
      <c r="O375" s="135">
        <f t="shared" si="265"/>
        <v>0</v>
      </c>
      <c r="P375" s="135">
        <f t="shared" si="265"/>
        <v>0</v>
      </c>
      <c r="Q375" s="135">
        <f t="shared" si="265"/>
        <v>0</v>
      </c>
      <c r="R375" s="135">
        <f t="shared" si="265"/>
        <v>0</v>
      </c>
    </row>
    <row r="376" spans="1:18" x14ac:dyDescent="0.3">
      <c r="A376" s="325"/>
      <c r="B376" s="133" t="s">
        <v>320</v>
      </c>
      <c r="C376" s="135">
        <f>C16+C46+C76+C106+C136+C166+C196+C226+C256+C286+C316+C346</f>
        <v>0</v>
      </c>
      <c r="D376" s="135">
        <f t="shared" ref="D376:R376" si="266">D106+D136+D166+D196+D226+D256+D286+D316+D346</f>
        <v>0</v>
      </c>
      <c r="E376" s="135">
        <f t="shared" si="266"/>
        <v>0</v>
      </c>
      <c r="F376" s="135">
        <f t="shared" si="266"/>
        <v>0</v>
      </c>
      <c r="G376" s="135">
        <f t="shared" si="266"/>
        <v>0</v>
      </c>
      <c r="H376" s="135">
        <f t="shared" si="266"/>
        <v>0</v>
      </c>
      <c r="I376" s="135">
        <f t="shared" si="266"/>
        <v>0</v>
      </c>
      <c r="J376" s="135">
        <f t="shared" si="266"/>
        <v>0</v>
      </c>
      <c r="K376" s="135">
        <f t="shared" si="266"/>
        <v>0</v>
      </c>
      <c r="L376" s="135">
        <f t="shared" si="266"/>
        <v>0</v>
      </c>
      <c r="M376" s="135">
        <f t="shared" si="266"/>
        <v>0</v>
      </c>
      <c r="N376" s="135">
        <f t="shared" si="266"/>
        <v>0</v>
      </c>
      <c r="O376" s="135">
        <f t="shared" si="266"/>
        <v>0</v>
      </c>
      <c r="P376" s="135">
        <f t="shared" si="266"/>
        <v>0</v>
      </c>
      <c r="Q376" s="135">
        <f t="shared" si="266"/>
        <v>0</v>
      </c>
      <c r="R376" s="135">
        <f t="shared" si="266"/>
        <v>0</v>
      </c>
    </row>
    <row r="377" spans="1:18" x14ac:dyDescent="0.3">
      <c r="A377" s="318" t="s">
        <v>321</v>
      </c>
      <c r="B377" s="132" t="s">
        <v>60</v>
      </c>
      <c r="C377" s="135">
        <f t="shared" ref="C377:C380" si="267">C17+C47+C77+C107+C137+C167+C197+C227+C257+C287+C317+C347</f>
        <v>0</v>
      </c>
      <c r="D377" s="135">
        <f t="shared" ref="D377:R377" si="268">D107+D137+D167+D197+D227+D257+D287+D317+D347</f>
        <v>0</v>
      </c>
      <c r="E377" s="135">
        <f t="shared" si="268"/>
        <v>0</v>
      </c>
      <c r="F377" s="135">
        <f t="shared" si="268"/>
        <v>0</v>
      </c>
      <c r="G377" s="135">
        <f t="shared" si="268"/>
        <v>0</v>
      </c>
      <c r="H377" s="135">
        <f t="shared" si="268"/>
        <v>0</v>
      </c>
      <c r="I377" s="135">
        <f t="shared" si="268"/>
        <v>0</v>
      </c>
      <c r="J377" s="135">
        <f t="shared" si="268"/>
        <v>0</v>
      </c>
      <c r="K377" s="135">
        <f t="shared" si="268"/>
        <v>0</v>
      </c>
      <c r="L377" s="135">
        <f t="shared" si="268"/>
        <v>0</v>
      </c>
      <c r="M377" s="135">
        <f t="shared" si="268"/>
        <v>0</v>
      </c>
      <c r="N377" s="135">
        <f t="shared" si="268"/>
        <v>0</v>
      </c>
      <c r="O377" s="135">
        <f t="shared" si="268"/>
        <v>0</v>
      </c>
      <c r="P377" s="135">
        <f t="shared" si="268"/>
        <v>0</v>
      </c>
      <c r="Q377" s="135">
        <f t="shared" si="268"/>
        <v>0</v>
      </c>
      <c r="R377" s="135">
        <f t="shared" si="268"/>
        <v>0</v>
      </c>
    </row>
    <row r="378" spans="1:18" x14ac:dyDescent="0.3">
      <c r="A378" s="319"/>
      <c r="B378" s="133" t="s">
        <v>320</v>
      </c>
      <c r="C378" s="135">
        <f t="shared" si="267"/>
        <v>0</v>
      </c>
      <c r="D378" s="135">
        <f t="shared" ref="D378:R378" si="269">D108+D138+D168+D198+D228+D258+D288+D318+D348</f>
        <v>0</v>
      </c>
      <c r="E378" s="135">
        <f t="shared" si="269"/>
        <v>0</v>
      </c>
      <c r="F378" s="135">
        <f t="shared" si="269"/>
        <v>0</v>
      </c>
      <c r="G378" s="135">
        <f t="shared" si="269"/>
        <v>0</v>
      </c>
      <c r="H378" s="135">
        <f t="shared" si="269"/>
        <v>0</v>
      </c>
      <c r="I378" s="135">
        <f t="shared" si="269"/>
        <v>0</v>
      </c>
      <c r="J378" s="135">
        <f t="shared" si="269"/>
        <v>0</v>
      </c>
      <c r="K378" s="135">
        <f t="shared" si="269"/>
        <v>0</v>
      </c>
      <c r="L378" s="135">
        <f t="shared" si="269"/>
        <v>0</v>
      </c>
      <c r="M378" s="135">
        <f t="shared" si="269"/>
        <v>0</v>
      </c>
      <c r="N378" s="135">
        <f t="shared" si="269"/>
        <v>0</v>
      </c>
      <c r="O378" s="135">
        <f t="shared" si="269"/>
        <v>0</v>
      </c>
      <c r="P378" s="135">
        <f t="shared" si="269"/>
        <v>0</v>
      </c>
      <c r="Q378" s="135">
        <f t="shared" si="269"/>
        <v>0</v>
      </c>
      <c r="R378" s="135">
        <f t="shared" si="269"/>
        <v>0</v>
      </c>
    </row>
    <row r="379" spans="1:18" x14ac:dyDescent="0.3">
      <c r="A379" s="318" t="s">
        <v>322</v>
      </c>
      <c r="B379" s="132" t="s">
        <v>60</v>
      </c>
      <c r="C379" s="135">
        <f t="shared" si="267"/>
        <v>0</v>
      </c>
      <c r="D379" s="135">
        <f t="shared" ref="D379:R379" si="270">D109+D139+D169+D199+D229+D259+D289+D319+D349</f>
        <v>0</v>
      </c>
      <c r="E379" s="135">
        <f t="shared" si="270"/>
        <v>0</v>
      </c>
      <c r="F379" s="135">
        <f t="shared" si="270"/>
        <v>0</v>
      </c>
      <c r="G379" s="135">
        <f t="shared" si="270"/>
        <v>0</v>
      </c>
      <c r="H379" s="135">
        <f t="shared" si="270"/>
        <v>0</v>
      </c>
      <c r="I379" s="135">
        <f t="shared" si="270"/>
        <v>0</v>
      </c>
      <c r="J379" s="135">
        <f t="shared" si="270"/>
        <v>0</v>
      </c>
      <c r="K379" s="135">
        <f t="shared" si="270"/>
        <v>0</v>
      </c>
      <c r="L379" s="135">
        <f t="shared" si="270"/>
        <v>0</v>
      </c>
      <c r="M379" s="135">
        <f t="shared" si="270"/>
        <v>0</v>
      </c>
      <c r="N379" s="135">
        <f t="shared" si="270"/>
        <v>0</v>
      </c>
      <c r="O379" s="135">
        <f t="shared" si="270"/>
        <v>0</v>
      </c>
      <c r="P379" s="135">
        <f t="shared" si="270"/>
        <v>0</v>
      </c>
      <c r="Q379" s="135">
        <f t="shared" si="270"/>
        <v>0</v>
      </c>
      <c r="R379" s="135">
        <f t="shared" si="270"/>
        <v>0</v>
      </c>
    </row>
    <row r="380" spans="1:18" x14ac:dyDescent="0.3">
      <c r="A380" s="319"/>
      <c r="B380" s="133" t="s">
        <v>320</v>
      </c>
      <c r="C380" s="135">
        <f t="shared" si="267"/>
        <v>0</v>
      </c>
      <c r="D380" s="135">
        <f t="shared" ref="D380:R380" si="271">D110+D140+D170+D200+D230+D260+D290+D320+D350</f>
        <v>0</v>
      </c>
      <c r="E380" s="135">
        <f t="shared" si="271"/>
        <v>0</v>
      </c>
      <c r="F380" s="135">
        <f t="shared" si="271"/>
        <v>0</v>
      </c>
      <c r="G380" s="135">
        <f t="shared" si="271"/>
        <v>0</v>
      </c>
      <c r="H380" s="135">
        <f t="shared" si="271"/>
        <v>0</v>
      </c>
      <c r="I380" s="135">
        <f t="shared" si="271"/>
        <v>0</v>
      </c>
      <c r="J380" s="135">
        <f t="shared" si="271"/>
        <v>0</v>
      </c>
      <c r="K380" s="135">
        <f t="shared" si="271"/>
        <v>0</v>
      </c>
      <c r="L380" s="135">
        <f t="shared" si="271"/>
        <v>0</v>
      </c>
      <c r="M380" s="135">
        <f t="shared" si="271"/>
        <v>0</v>
      </c>
      <c r="N380" s="135">
        <f t="shared" si="271"/>
        <v>0</v>
      </c>
      <c r="O380" s="135">
        <f t="shared" si="271"/>
        <v>0</v>
      </c>
      <c r="P380" s="135">
        <f t="shared" si="271"/>
        <v>0</v>
      </c>
      <c r="Q380" s="135">
        <f t="shared" si="271"/>
        <v>0</v>
      </c>
      <c r="R380" s="135">
        <f t="shared" si="271"/>
        <v>0</v>
      </c>
    </row>
    <row r="381" spans="1:18" x14ac:dyDescent="0.3">
      <c r="A381" s="323" t="s">
        <v>470</v>
      </c>
      <c r="B381" s="132" t="s">
        <v>60</v>
      </c>
      <c r="C381" s="136"/>
      <c r="D381" s="136"/>
      <c r="E381" s="135">
        <f t="shared" ref="E381:R381" si="272">E111+E141+E171+E201+E231+E261+E291+E321+E351</f>
        <v>0</v>
      </c>
      <c r="F381" s="135">
        <f t="shared" si="272"/>
        <v>0</v>
      </c>
      <c r="G381" s="136"/>
      <c r="H381" s="136"/>
      <c r="I381" s="136"/>
      <c r="J381" s="136"/>
      <c r="K381" s="136"/>
      <c r="L381" s="136"/>
      <c r="M381" s="135">
        <f t="shared" si="272"/>
        <v>0</v>
      </c>
      <c r="N381" s="135">
        <f t="shared" si="272"/>
        <v>0</v>
      </c>
      <c r="O381" s="136"/>
      <c r="P381" s="136"/>
      <c r="Q381" s="135">
        <f t="shared" si="272"/>
        <v>0</v>
      </c>
      <c r="R381" s="135">
        <f t="shared" si="272"/>
        <v>0</v>
      </c>
    </row>
    <row r="382" spans="1:18" x14ac:dyDescent="0.3">
      <c r="A382" s="324"/>
      <c r="B382" s="133" t="s">
        <v>320</v>
      </c>
      <c r="C382" s="136"/>
      <c r="D382" s="136"/>
      <c r="E382" s="135">
        <f t="shared" ref="E382:R382" si="273">E112+E142+E172+E202+E232+E262+E292+E322+E352</f>
        <v>0</v>
      </c>
      <c r="F382" s="135">
        <f t="shared" si="273"/>
        <v>0</v>
      </c>
      <c r="G382" s="136"/>
      <c r="H382" s="136"/>
      <c r="I382" s="136"/>
      <c r="J382" s="136"/>
      <c r="K382" s="136"/>
      <c r="L382" s="136"/>
      <c r="M382" s="135">
        <f t="shared" si="273"/>
        <v>0</v>
      </c>
      <c r="N382" s="135">
        <f t="shared" si="273"/>
        <v>0</v>
      </c>
      <c r="O382" s="136"/>
      <c r="P382" s="136"/>
      <c r="Q382" s="135">
        <f t="shared" si="273"/>
        <v>0</v>
      </c>
      <c r="R382" s="135">
        <f t="shared" si="273"/>
        <v>0</v>
      </c>
    </row>
    <row r="383" spans="1:18" x14ac:dyDescent="0.3">
      <c r="A383" s="318" t="s">
        <v>323</v>
      </c>
      <c r="B383" s="132" t="s">
        <v>60</v>
      </c>
      <c r="C383" s="136"/>
      <c r="D383" s="136"/>
      <c r="E383" s="136"/>
      <c r="F383" s="136"/>
      <c r="G383" s="136"/>
      <c r="H383" s="136"/>
      <c r="I383" s="135">
        <f t="shared" ref="I383:R383" si="274">I113+I143+I173+I203+I233+I263+I293+I323+I353</f>
        <v>0</v>
      </c>
      <c r="J383" s="135">
        <f t="shared" si="274"/>
        <v>0</v>
      </c>
      <c r="K383" s="136"/>
      <c r="L383" s="136"/>
      <c r="M383" s="136"/>
      <c r="N383" s="136"/>
      <c r="O383" s="136"/>
      <c r="P383" s="136"/>
      <c r="Q383" s="135">
        <f t="shared" si="274"/>
        <v>0</v>
      </c>
      <c r="R383" s="135">
        <f t="shared" si="274"/>
        <v>0</v>
      </c>
    </row>
    <row r="384" spans="1:18" x14ac:dyDescent="0.3">
      <c r="A384" s="319"/>
      <c r="B384" s="133" t="s">
        <v>320</v>
      </c>
      <c r="C384" s="136"/>
      <c r="D384" s="136"/>
      <c r="E384" s="136"/>
      <c r="F384" s="136"/>
      <c r="G384" s="136"/>
      <c r="H384" s="136"/>
      <c r="I384" s="135">
        <f t="shared" ref="I384:R384" si="275">I114+I144+I174+I204+I234+I264+I294+I324+I354</f>
        <v>0</v>
      </c>
      <c r="J384" s="135">
        <f t="shared" si="275"/>
        <v>0</v>
      </c>
      <c r="K384" s="136"/>
      <c r="L384" s="136"/>
      <c r="M384" s="136"/>
      <c r="N384" s="136"/>
      <c r="O384" s="136"/>
      <c r="P384" s="136"/>
      <c r="Q384" s="135">
        <f t="shared" si="275"/>
        <v>0</v>
      </c>
      <c r="R384" s="135">
        <f t="shared" si="275"/>
        <v>0</v>
      </c>
    </row>
    <row r="385" spans="1:18" x14ac:dyDescent="0.3">
      <c r="A385" s="318" t="s">
        <v>324</v>
      </c>
      <c r="B385" s="132" t="s">
        <v>60</v>
      </c>
      <c r="C385" s="135">
        <f t="shared" ref="C385:C395" si="276">C25+C55+C85+C115+C145+C175+C205+C235+C265+C295+C325+C355</f>
        <v>0</v>
      </c>
      <c r="D385" s="135">
        <f t="shared" ref="D385:R385" si="277">D115+D145+D175+D205+D235+D265+D295+D325+D355</f>
        <v>0</v>
      </c>
      <c r="E385" s="135">
        <f t="shared" si="277"/>
        <v>0</v>
      </c>
      <c r="F385" s="135">
        <f t="shared" si="277"/>
        <v>0</v>
      </c>
      <c r="G385" s="135">
        <f t="shared" si="277"/>
        <v>0</v>
      </c>
      <c r="H385" s="135">
        <f t="shared" si="277"/>
        <v>0</v>
      </c>
      <c r="I385" s="135">
        <f t="shared" si="277"/>
        <v>0</v>
      </c>
      <c r="J385" s="135">
        <f t="shared" si="277"/>
        <v>0</v>
      </c>
      <c r="K385" s="135">
        <f t="shared" si="277"/>
        <v>0</v>
      </c>
      <c r="L385" s="135">
        <f t="shared" si="277"/>
        <v>0</v>
      </c>
      <c r="M385" s="135">
        <f t="shared" si="277"/>
        <v>0</v>
      </c>
      <c r="N385" s="135">
        <f t="shared" si="277"/>
        <v>0</v>
      </c>
      <c r="O385" s="135">
        <f t="shared" si="277"/>
        <v>0</v>
      </c>
      <c r="P385" s="135">
        <f t="shared" si="277"/>
        <v>0</v>
      </c>
      <c r="Q385" s="135">
        <f t="shared" si="277"/>
        <v>0</v>
      </c>
      <c r="R385" s="135">
        <f t="shared" si="277"/>
        <v>0</v>
      </c>
    </row>
    <row r="386" spans="1:18" x14ac:dyDescent="0.3">
      <c r="A386" s="319"/>
      <c r="B386" s="133" t="s">
        <v>320</v>
      </c>
      <c r="C386" s="135">
        <f t="shared" si="276"/>
        <v>0</v>
      </c>
      <c r="D386" s="135">
        <f t="shared" ref="D386:R386" si="278">D116+D146+D176+D206+D236+D266+D296+D326+D356</f>
        <v>0</v>
      </c>
      <c r="E386" s="135">
        <f t="shared" si="278"/>
        <v>0</v>
      </c>
      <c r="F386" s="135">
        <f t="shared" si="278"/>
        <v>0</v>
      </c>
      <c r="G386" s="135">
        <f t="shared" si="278"/>
        <v>0</v>
      </c>
      <c r="H386" s="135">
        <f t="shared" si="278"/>
        <v>0</v>
      </c>
      <c r="I386" s="135">
        <f t="shared" si="278"/>
        <v>0</v>
      </c>
      <c r="J386" s="135">
        <f t="shared" si="278"/>
        <v>0</v>
      </c>
      <c r="K386" s="135">
        <f t="shared" si="278"/>
        <v>0</v>
      </c>
      <c r="L386" s="135">
        <f t="shared" si="278"/>
        <v>0</v>
      </c>
      <c r="M386" s="135">
        <f t="shared" si="278"/>
        <v>0</v>
      </c>
      <c r="N386" s="135">
        <f t="shared" si="278"/>
        <v>0</v>
      </c>
      <c r="O386" s="135">
        <f t="shared" si="278"/>
        <v>0</v>
      </c>
      <c r="P386" s="135">
        <f t="shared" si="278"/>
        <v>0</v>
      </c>
      <c r="Q386" s="135">
        <f t="shared" si="278"/>
        <v>0</v>
      </c>
      <c r="R386" s="135">
        <f t="shared" si="278"/>
        <v>0</v>
      </c>
    </row>
    <row r="387" spans="1:18" x14ac:dyDescent="0.3">
      <c r="A387" s="318" t="s">
        <v>325</v>
      </c>
      <c r="B387" s="132" t="s">
        <v>60</v>
      </c>
      <c r="C387" s="135">
        <f t="shared" si="276"/>
        <v>0</v>
      </c>
      <c r="D387" s="135">
        <f t="shared" ref="D387:R387" si="279">D117+D147+D177+D207+D237+D267+D297+D327+D357</f>
        <v>0</v>
      </c>
      <c r="E387" s="135">
        <f t="shared" si="279"/>
        <v>0</v>
      </c>
      <c r="F387" s="135">
        <f t="shared" si="279"/>
        <v>0</v>
      </c>
      <c r="G387" s="135">
        <f t="shared" si="279"/>
        <v>0</v>
      </c>
      <c r="H387" s="135">
        <f t="shared" si="279"/>
        <v>0</v>
      </c>
      <c r="I387" s="135">
        <f t="shared" si="279"/>
        <v>0</v>
      </c>
      <c r="J387" s="135">
        <f t="shared" si="279"/>
        <v>0</v>
      </c>
      <c r="K387" s="135">
        <f t="shared" si="279"/>
        <v>0</v>
      </c>
      <c r="L387" s="135">
        <f t="shared" si="279"/>
        <v>0</v>
      </c>
      <c r="M387" s="135">
        <f t="shared" si="279"/>
        <v>0</v>
      </c>
      <c r="N387" s="135">
        <f t="shared" si="279"/>
        <v>0</v>
      </c>
      <c r="O387" s="135">
        <f t="shared" si="279"/>
        <v>0</v>
      </c>
      <c r="P387" s="135">
        <f t="shared" si="279"/>
        <v>0</v>
      </c>
      <c r="Q387" s="135">
        <f t="shared" si="279"/>
        <v>0</v>
      </c>
      <c r="R387" s="135">
        <f t="shared" si="279"/>
        <v>0</v>
      </c>
    </row>
    <row r="388" spans="1:18" x14ac:dyDescent="0.3">
      <c r="A388" s="319"/>
      <c r="B388" s="133" t="s">
        <v>320</v>
      </c>
      <c r="C388" s="135">
        <f t="shared" si="276"/>
        <v>0</v>
      </c>
      <c r="D388" s="135">
        <f t="shared" ref="D388:R388" si="280">D118+D148+D178+D208+D238+D268+D298+D328+D358</f>
        <v>0</v>
      </c>
      <c r="E388" s="135">
        <f t="shared" si="280"/>
        <v>0</v>
      </c>
      <c r="F388" s="135">
        <f t="shared" si="280"/>
        <v>0</v>
      </c>
      <c r="G388" s="135">
        <f t="shared" si="280"/>
        <v>0</v>
      </c>
      <c r="H388" s="135">
        <f t="shared" si="280"/>
        <v>0</v>
      </c>
      <c r="I388" s="135">
        <f t="shared" si="280"/>
        <v>0</v>
      </c>
      <c r="J388" s="135">
        <f t="shared" si="280"/>
        <v>0</v>
      </c>
      <c r="K388" s="135">
        <f t="shared" si="280"/>
        <v>0</v>
      </c>
      <c r="L388" s="135">
        <f t="shared" si="280"/>
        <v>0</v>
      </c>
      <c r="M388" s="135">
        <f t="shared" si="280"/>
        <v>0</v>
      </c>
      <c r="N388" s="135">
        <f t="shared" si="280"/>
        <v>0</v>
      </c>
      <c r="O388" s="135">
        <f t="shared" si="280"/>
        <v>0</v>
      </c>
      <c r="P388" s="135">
        <f t="shared" si="280"/>
        <v>0</v>
      </c>
      <c r="Q388" s="135">
        <f t="shared" si="280"/>
        <v>0</v>
      </c>
      <c r="R388" s="135">
        <f t="shared" si="280"/>
        <v>0</v>
      </c>
    </row>
    <row r="389" spans="1:18" x14ac:dyDescent="0.3">
      <c r="A389" s="318" t="s">
        <v>326</v>
      </c>
      <c r="B389" s="132" t="s">
        <v>60</v>
      </c>
      <c r="C389" s="135">
        <f t="shared" si="276"/>
        <v>0</v>
      </c>
      <c r="D389" s="135">
        <f t="shared" ref="D389:R389" si="281">D119+D149+D179+D209+D239+D269+D299+D329+D359</f>
        <v>0</v>
      </c>
      <c r="E389" s="135">
        <f t="shared" si="281"/>
        <v>0</v>
      </c>
      <c r="F389" s="135">
        <f t="shared" si="281"/>
        <v>0</v>
      </c>
      <c r="G389" s="135">
        <f t="shared" si="281"/>
        <v>0</v>
      </c>
      <c r="H389" s="135">
        <f t="shared" si="281"/>
        <v>0</v>
      </c>
      <c r="I389" s="135">
        <f t="shared" si="281"/>
        <v>0</v>
      </c>
      <c r="J389" s="135">
        <f t="shared" si="281"/>
        <v>0</v>
      </c>
      <c r="K389" s="135">
        <f t="shared" si="281"/>
        <v>0</v>
      </c>
      <c r="L389" s="135">
        <f t="shared" si="281"/>
        <v>0</v>
      </c>
      <c r="M389" s="135">
        <f t="shared" si="281"/>
        <v>0</v>
      </c>
      <c r="N389" s="135">
        <f t="shared" si="281"/>
        <v>0</v>
      </c>
      <c r="O389" s="135">
        <f t="shared" si="281"/>
        <v>0</v>
      </c>
      <c r="P389" s="135">
        <f t="shared" si="281"/>
        <v>0</v>
      </c>
      <c r="Q389" s="135">
        <f t="shared" si="281"/>
        <v>0</v>
      </c>
      <c r="R389" s="135">
        <f t="shared" si="281"/>
        <v>0</v>
      </c>
    </row>
    <row r="390" spans="1:18" x14ac:dyDescent="0.3">
      <c r="A390" s="319"/>
      <c r="B390" s="133" t="s">
        <v>320</v>
      </c>
      <c r="C390" s="135">
        <f t="shared" si="276"/>
        <v>0</v>
      </c>
      <c r="D390" s="135">
        <f t="shared" ref="D390:R390" si="282">D120+D150+D180+D210+D240+D270+D300+D330+D360</f>
        <v>0</v>
      </c>
      <c r="E390" s="135">
        <f t="shared" si="282"/>
        <v>0</v>
      </c>
      <c r="F390" s="135">
        <f t="shared" si="282"/>
        <v>0</v>
      </c>
      <c r="G390" s="135">
        <f t="shared" si="282"/>
        <v>0</v>
      </c>
      <c r="H390" s="135">
        <f t="shared" si="282"/>
        <v>0</v>
      </c>
      <c r="I390" s="135">
        <f t="shared" si="282"/>
        <v>0</v>
      </c>
      <c r="J390" s="135">
        <f t="shared" si="282"/>
        <v>0</v>
      </c>
      <c r="K390" s="135">
        <f t="shared" si="282"/>
        <v>0</v>
      </c>
      <c r="L390" s="135">
        <f t="shared" si="282"/>
        <v>0</v>
      </c>
      <c r="M390" s="135">
        <f t="shared" si="282"/>
        <v>0</v>
      </c>
      <c r="N390" s="135">
        <f t="shared" si="282"/>
        <v>0</v>
      </c>
      <c r="O390" s="135">
        <f t="shared" si="282"/>
        <v>0</v>
      </c>
      <c r="P390" s="135">
        <f t="shared" si="282"/>
        <v>0</v>
      </c>
      <c r="Q390" s="135">
        <f t="shared" si="282"/>
        <v>0</v>
      </c>
      <c r="R390" s="135">
        <f t="shared" si="282"/>
        <v>0</v>
      </c>
    </row>
    <row r="391" spans="1:18" x14ac:dyDescent="0.3">
      <c r="A391" s="318" t="s">
        <v>328</v>
      </c>
      <c r="B391" s="132" t="s">
        <v>60</v>
      </c>
      <c r="C391" s="135">
        <f t="shared" si="276"/>
        <v>0</v>
      </c>
      <c r="D391" s="135">
        <f t="shared" ref="D391:R391" si="283">D121+D151+D181+D211+D241+D271+D301+D331+D361</f>
        <v>0</v>
      </c>
      <c r="E391" s="135">
        <f t="shared" si="283"/>
        <v>0</v>
      </c>
      <c r="F391" s="135">
        <f t="shared" si="283"/>
        <v>0</v>
      </c>
      <c r="G391" s="135">
        <f t="shared" si="283"/>
        <v>0</v>
      </c>
      <c r="H391" s="135">
        <f t="shared" si="283"/>
        <v>0</v>
      </c>
      <c r="I391" s="135">
        <f t="shared" si="283"/>
        <v>0</v>
      </c>
      <c r="J391" s="135">
        <f t="shared" si="283"/>
        <v>0</v>
      </c>
      <c r="K391" s="135">
        <f t="shared" si="283"/>
        <v>0</v>
      </c>
      <c r="L391" s="135">
        <f t="shared" si="283"/>
        <v>0</v>
      </c>
      <c r="M391" s="135">
        <f t="shared" si="283"/>
        <v>0</v>
      </c>
      <c r="N391" s="135">
        <f t="shared" si="283"/>
        <v>0</v>
      </c>
      <c r="O391" s="135">
        <f t="shared" si="283"/>
        <v>0</v>
      </c>
      <c r="P391" s="135">
        <f t="shared" si="283"/>
        <v>0</v>
      </c>
      <c r="Q391" s="135">
        <f t="shared" si="283"/>
        <v>0</v>
      </c>
      <c r="R391" s="135">
        <f t="shared" si="283"/>
        <v>0</v>
      </c>
    </row>
    <row r="392" spans="1:18" x14ac:dyDescent="0.3">
      <c r="A392" s="319"/>
      <c r="B392" s="133" t="s">
        <v>369</v>
      </c>
      <c r="C392" s="135">
        <f t="shared" si="276"/>
        <v>0</v>
      </c>
      <c r="D392" s="135">
        <f t="shared" ref="D392:R392" si="284">D122+D152+D182+D212+D242+D272+D302+D332+D362</f>
        <v>0</v>
      </c>
      <c r="E392" s="135">
        <f t="shared" si="284"/>
        <v>0</v>
      </c>
      <c r="F392" s="135">
        <f t="shared" si="284"/>
        <v>0</v>
      </c>
      <c r="G392" s="135">
        <f t="shared" si="284"/>
        <v>0</v>
      </c>
      <c r="H392" s="135">
        <f t="shared" si="284"/>
        <v>0</v>
      </c>
      <c r="I392" s="135">
        <f t="shared" si="284"/>
        <v>0</v>
      </c>
      <c r="J392" s="135">
        <f t="shared" si="284"/>
        <v>0</v>
      </c>
      <c r="K392" s="135">
        <f t="shared" si="284"/>
        <v>0</v>
      </c>
      <c r="L392" s="135">
        <f t="shared" si="284"/>
        <v>0</v>
      </c>
      <c r="M392" s="135">
        <f t="shared" si="284"/>
        <v>0</v>
      </c>
      <c r="N392" s="135">
        <f t="shared" si="284"/>
        <v>0</v>
      </c>
      <c r="O392" s="135">
        <f t="shared" si="284"/>
        <v>0</v>
      </c>
      <c r="P392" s="135">
        <f t="shared" si="284"/>
        <v>0</v>
      </c>
      <c r="Q392" s="135">
        <f t="shared" si="284"/>
        <v>0</v>
      </c>
      <c r="R392" s="135">
        <f t="shared" si="284"/>
        <v>0</v>
      </c>
    </row>
    <row r="393" spans="1:18" x14ac:dyDescent="0.3">
      <c r="A393" s="318" t="s">
        <v>329</v>
      </c>
      <c r="B393" s="132" t="s">
        <v>60</v>
      </c>
      <c r="C393" s="135">
        <f t="shared" si="276"/>
        <v>0</v>
      </c>
      <c r="D393" s="135">
        <f t="shared" ref="D393:R393" si="285">D123+D153+D183+D213+D243+D273+D303+D333+D363</f>
        <v>0</v>
      </c>
      <c r="E393" s="135">
        <f t="shared" si="285"/>
        <v>0</v>
      </c>
      <c r="F393" s="135">
        <f t="shared" si="285"/>
        <v>0</v>
      </c>
      <c r="G393" s="135">
        <f t="shared" si="285"/>
        <v>0</v>
      </c>
      <c r="H393" s="135">
        <f t="shared" si="285"/>
        <v>0</v>
      </c>
      <c r="I393" s="135">
        <f t="shared" si="285"/>
        <v>0</v>
      </c>
      <c r="J393" s="135">
        <f t="shared" si="285"/>
        <v>0</v>
      </c>
      <c r="K393" s="135">
        <f t="shared" si="285"/>
        <v>0</v>
      </c>
      <c r="L393" s="135">
        <f t="shared" si="285"/>
        <v>0</v>
      </c>
      <c r="M393" s="135">
        <f t="shared" si="285"/>
        <v>0</v>
      </c>
      <c r="N393" s="135">
        <f t="shared" si="285"/>
        <v>0</v>
      </c>
      <c r="O393" s="135">
        <f t="shared" si="285"/>
        <v>0</v>
      </c>
      <c r="P393" s="135">
        <f t="shared" si="285"/>
        <v>0</v>
      </c>
      <c r="Q393" s="135">
        <f t="shared" si="285"/>
        <v>0</v>
      </c>
      <c r="R393" s="135">
        <f t="shared" si="285"/>
        <v>0</v>
      </c>
    </row>
    <row r="394" spans="1:18" x14ac:dyDescent="0.3">
      <c r="A394" s="319"/>
      <c r="B394" s="133" t="s">
        <v>369</v>
      </c>
      <c r="C394" s="135">
        <f t="shared" si="276"/>
        <v>0</v>
      </c>
      <c r="D394" s="135">
        <f t="shared" ref="D394:R394" si="286">D124+D154+D184+D214+D244+D274+D304+D334+D364</f>
        <v>0</v>
      </c>
      <c r="E394" s="135">
        <f t="shared" si="286"/>
        <v>0</v>
      </c>
      <c r="F394" s="135">
        <f t="shared" si="286"/>
        <v>0</v>
      </c>
      <c r="G394" s="135">
        <f t="shared" si="286"/>
        <v>0</v>
      </c>
      <c r="H394" s="135">
        <f t="shared" si="286"/>
        <v>0</v>
      </c>
      <c r="I394" s="135">
        <f t="shared" si="286"/>
        <v>0</v>
      </c>
      <c r="J394" s="135">
        <f t="shared" si="286"/>
        <v>0</v>
      </c>
      <c r="K394" s="135">
        <f t="shared" si="286"/>
        <v>0</v>
      </c>
      <c r="L394" s="135">
        <f t="shared" si="286"/>
        <v>0</v>
      </c>
      <c r="M394" s="135">
        <f t="shared" si="286"/>
        <v>0</v>
      </c>
      <c r="N394" s="135">
        <f t="shared" si="286"/>
        <v>0</v>
      </c>
      <c r="O394" s="135">
        <f t="shared" si="286"/>
        <v>0</v>
      </c>
      <c r="P394" s="135">
        <f t="shared" si="286"/>
        <v>0</v>
      </c>
      <c r="Q394" s="135">
        <f t="shared" si="286"/>
        <v>0</v>
      </c>
      <c r="R394" s="135">
        <f t="shared" si="286"/>
        <v>0</v>
      </c>
    </row>
    <row r="395" spans="1:18" x14ac:dyDescent="0.3">
      <c r="A395" s="132" t="s">
        <v>491</v>
      </c>
      <c r="B395" s="132" t="s">
        <v>327</v>
      </c>
      <c r="C395" s="135">
        <f t="shared" si="276"/>
        <v>0</v>
      </c>
      <c r="D395" s="135">
        <f t="shared" ref="D395:R395" si="287">D125+D155+D185+D215+D245+D275+D305+D335+D365</f>
        <v>0</v>
      </c>
      <c r="E395" s="135">
        <f t="shared" si="287"/>
        <v>0</v>
      </c>
      <c r="F395" s="135">
        <f t="shared" si="287"/>
        <v>0</v>
      </c>
      <c r="G395" s="135">
        <f t="shared" si="287"/>
        <v>0</v>
      </c>
      <c r="H395" s="135">
        <f t="shared" si="287"/>
        <v>0</v>
      </c>
      <c r="I395" s="135">
        <f t="shared" si="287"/>
        <v>0</v>
      </c>
      <c r="J395" s="135">
        <f t="shared" si="287"/>
        <v>0</v>
      </c>
      <c r="K395" s="135">
        <f t="shared" si="287"/>
        <v>0</v>
      </c>
      <c r="L395" s="135">
        <f t="shared" si="287"/>
        <v>0</v>
      </c>
      <c r="M395" s="135">
        <f t="shared" si="287"/>
        <v>0</v>
      </c>
      <c r="N395" s="135">
        <f t="shared" si="287"/>
        <v>0</v>
      </c>
      <c r="O395" s="135">
        <f t="shared" si="287"/>
        <v>0</v>
      </c>
      <c r="P395" s="135">
        <f t="shared" si="287"/>
        <v>0</v>
      </c>
      <c r="Q395" s="135">
        <f t="shared" si="287"/>
        <v>0</v>
      </c>
      <c r="R395" s="135">
        <f t="shared" si="287"/>
        <v>0</v>
      </c>
    </row>
    <row r="396" spans="1:18" x14ac:dyDescent="0.3">
      <c r="A396" s="316" t="s">
        <v>374</v>
      </c>
      <c r="B396" s="317"/>
      <c r="C396" s="131">
        <f>+C375+C377+C379+C381+C383+C385+C389+C391+C387+C393</f>
        <v>0</v>
      </c>
      <c r="D396" s="131">
        <f t="shared" ref="D396:R396" si="288">+D375+D377+D379+D381+D383+D385+D389+D391+D387+D393</f>
        <v>0</v>
      </c>
      <c r="E396" s="131">
        <f t="shared" si="288"/>
        <v>0</v>
      </c>
      <c r="F396" s="131">
        <f t="shared" si="288"/>
        <v>0</v>
      </c>
      <c r="G396" s="131">
        <f t="shared" si="288"/>
        <v>0</v>
      </c>
      <c r="H396" s="131">
        <f t="shared" si="288"/>
        <v>0</v>
      </c>
      <c r="I396" s="131">
        <f t="shared" si="288"/>
        <v>0</v>
      </c>
      <c r="J396" s="131">
        <f t="shared" si="288"/>
        <v>0</v>
      </c>
      <c r="K396" s="131">
        <f t="shared" si="288"/>
        <v>0</v>
      </c>
      <c r="L396" s="131">
        <f t="shared" si="288"/>
        <v>0</v>
      </c>
      <c r="M396" s="131">
        <f t="shared" si="288"/>
        <v>0</v>
      </c>
      <c r="N396" s="131">
        <f t="shared" si="288"/>
        <v>0</v>
      </c>
      <c r="O396" s="131">
        <f t="shared" si="288"/>
        <v>0</v>
      </c>
      <c r="P396" s="131">
        <f t="shared" si="288"/>
        <v>0</v>
      </c>
      <c r="Q396" s="131">
        <f t="shared" si="288"/>
        <v>0</v>
      </c>
      <c r="R396" s="131">
        <f t="shared" si="288"/>
        <v>0</v>
      </c>
    </row>
    <row r="397" spans="1:18" x14ac:dyDescent="0.3">
      <c r="A397" s="316" t="s">
        <v>375</v>
      </c>
      <c r="B397" s="317"/>
      <c r="C397" s="131">
        <f>+C376+C378+C380+C382+C384+C386+C390+C388+C395</f>
        <v>0</v>
      </c>
      <c r="D397" s="131">
        <f t="shared" ref="D397:R397" si="289">+D376+D378+D380+D382+D384+D386+D390+D388+D395</f>
        <v>0</v>
      </c>
      <c r="E397" s="131">
        <f t="shared" si="289"/>
        <v>0</v>
      </c>
      <c r="F397" s="131">
        <f t="shared" si="289"/>
        <v>0</v>
      </c>
      <c r="G397" s="131">
        <f t="shared" si="289"/>
        <v>0</v>
      </c>
      <c r="H397" s="131">
        <f t="shared" si="289"/>
        <v>0</v>
      </c>
      <c r="I397" s="131">
        <f t="shared" si="289"/>
        <v>0</v>
      </c>
      <c r="J397" s="131">
        <f t="shared" si="289"/>
        <v>0</v>
      </c>
      <c r="K397" s="131">
        <f t="shared" si="289"/>
        <v>0</v>
      </c>
      <c r="L397" s="131">
        <f t="shared" si="289"/>
        <v>0</v>
      </c>
      <c r="M397" s="131">
        <f t="shared" si="289"/>
        <v>0</v>
      </c>
      <c r="N397" s="131">
        <f t="shared" si="289"/>
        <v>0</v>
      </c>
      <c r="O397" s="131">
        <f t="shared" si="289"/>
        <v>0</v>
      </c>
      <c r="P397" s="131">
        <f t="shared" si="289"/>
        <v>0</v>
      </c>
      <c r="Q397" s="131">
        <f t="shared" si="289"/>
        <v>0</v>
      </c>
      <c r="R397" s="131">
        <f t="shared" si="289"/>
        <v>0</v>
      </c>
    </row>
    <row r="398" spans="1:18" x14ac:dyDescent="0.3">
      <c r="A398" s="316" t="s">
        <v>368</v>
      </c>
      <c r="B398" s="317"/>
      <c r="C398" s="131">
        <f>C392+C394</f>
        <v>0</v>
      </c>
      <c r="D398" s="131">
        <f t="shared" ref="D398:R398" si="290">D392+D394</f>
        <v>0</v>
      </c>
      <c r="E398" s="131">
        <f t="shared" si="290"/>
        <v>0</v>
      </c>
      <c r="F398" s="131">
        <f t="shared" si="290"/>
        <v>0</v>
      </c>
      <c r="G398" s="131">
        <f t="shared" si="290"/>
        <v>0</v>
      </c>
      <c r="H398" s="131">
        <f t="shared" si="290"/>
        <v>0</v>
      </c>
      <c r="I398" s="131">
        <f t="shared" si="290"/>
        <v>0</v>
      </c>
      <c r="J398" s="131">
        <f t="shared" si="290"/>
        <v>0</v>
      </c>
      <c r="K398" s="131">
        <f t="shared" si="290"/>
        <v>0</v>
      </c>
      <c r="L398" s="131">
        <f t="shared" si="290"/>
        <v>0</v>
      </c>
      <c r="M398" s="131">
        <f t="shared" si="290"/>
        <v>0</v>
      </c>
      <c r="N398" s="131">
        <f t="shared" si="290"/>
        <v>0</v>
      </c>
      <c r="O398" s="131">
        <f t="shared" si="290"/>
        <v>0</v>
      </c>
      <c r="P398" s="131">
        <f t="shared" si="290"/>
        <v>0</v>
      </c>
      <c r="Q398" s="131">
        <f t="shared" si="290"/>
        <v>0</v>
      </c>
      <c r="R398" s="131">
        <f t="shared" si="290"/>
        <v>0</v>
      </c>
    </row>
    <row r="399" spans="1:18" x14ac:dyDescent="0.3">
      <c r="A399" s="316" t="s">
        <v>240</v>
      </c>
      <c r="B399" s="317"/>
      <c r="C399" s="131">
        <f>C396-C397-C398</f>
        <v>0</v>
      </c>
      <c r="D399" s="131">
        <f t="shared" ref="D399" si="291">D396-D397-D398</f>
        <v>0</v>
      </c>
      <c r="E399" s="131">
        <f t="shared" ref="E399" si="292">E396-E397-E398</f>
        <v>0</v>
      </c>
      <c r="F399" s="131">
        <f t="shared" ref="F399" si="293">F396-F397-F398</f>
        <v>0</v>
      </c>
      <c r="G399" s="131">
        <f t="shared" ref="G399" si="294">G396-G397-G398</f>
        <v>0</v>
      </c>
      <c r="H399" s="131">
        <f t="shared" ref="H399" si="295">H396-H397-H398</f>
        <v>0</v>
      </c>
      <c r="I399" s="131">
        <f t="shared" ref="I399" si="296">I396-I397-I398</f>
        <v>0</v>
      </c>
      <c r="J399" s="131">
        <f t="shared" ref="J399" si="297">J396-J397-J398</f>
        <v>0</v>
      </c>
      <c r="K399" s="131">
        <f t="shared" ref="K399" si="298">K396-K397-K398</f>
        <v>0</v>
      </c>
      <c r="L399" s="131">
        <f t="shared" ref="L399" si="299">L396-L397-L398</f>
        <v>0</v>
      </c>
      <c r="M399" s="131">
        <f t="shared" ref="M399" si="300">M396-M397-M398</f>
        <v>0</v>
      </c>
      <c r="N399" s="131">
        <f t="shared" ref="N399" si="301">N396-N397-N398</f>
        <v>0</v>
      </c>
      <c r="O399" s="131">
        <f t="shared" ref="O399" si="302">O396-O397-O398</f>
        <v>0</v>
      </c>
      <c r="P399" s="131">
        <f t="shared" ref="P399" si="303">P396-P397-P398</f>
        <v>0</v>
      </c>
      <c r="Q399" s="131">
        <f t="shared" ref="Q399" si="304">Q396-Q397-Q398</f>
        <v>0</v>
      </c>
      <c r="R399" s="131">
        <f t="shared" ref="R399" si="305">R396-R397-R398</f>
        <v>0</v>
      </c>
    </row>
  </sheetData>
  <sheetProtection password="E1E1" sheet="1" objects="1" scenarios="1"/>
  <mergeCells count="274">
    <mergeCell ref="A93:A94"/>
    <mergeCell ref="A96:B96"/>
    <mergeCell ref="A97:B97"/>
    <mergeCell ref="A98:B98"/>
    <mergeCell ref="A99:B99"/>
    <mergeCell ref="A75:A76"/>
    <mergeCell ref="A77:A78"/>
    <mergeCell ref="A79:A80"/>
    <mergeCell ref="A81:A82"/>
    <mergeCell ref="A83:A84"/>
    <mergeCell ref="A85:A86"/>
    <mergeCell ref="A87:A88"/>
    <mergeCell ref="A89:A90"/>
    <mergeCell ref="A91:A92"/>
    <mergeCell ref="A63:A64"/>
    <mergeCell ref="A66:B66"/>
    <mergeCell ref="A67:B67"/>
    <mergeCell ref="A68:B68"/>
    <mergeCell ref="A69:B69"/>
    <mergeCell ref="A72:R72"/>
    <mergeCell ref="A73:A74"/>
    <mergeCell ref="B73:B74"/>
    <mergeCell ref="C73:F73"/>
    <mergeCell ref="G73:J73"/>
    <mergeCell ref="K73:N73"/>
    <mergeCell ref="O73:R73"/>
    <mergeCell ref="A45:A46"/>
    <mergeCell ref="A47:A48"/>
    <mergeCell ref="A49:A50"/>
    <mergeCell ref="A51:A52"/>
    <mergeCell ref="A53:A54"/>
    <mergeCell ref="A55:A56"/>
    <mergeCell ref="A57:A58"/>
    <mergeCell ref="A59:A60"/>
    <mergeCell ref="A61:A62"/>
    <mergeCell ref="A37:B37"/>
    <mergeCell ref="A38:B38"/>
    <mergeCell ref="A39:B39"/>
    <mergeCell ref="A42:R42"/>
    <mergeCell ref="A43:A44"/>
    <mergeCell ref="B43:B44"/>
    <mergeCell ref="C43:F43"/>
    <mergeCell ref="G43:J43"/>
    <mergeCell ref="K43:N43"/>
    <mergeCell ref="O43:R43"/>
    <mergeCell ref="A19:A20"/>
    <mergeCell ref="A21:A22"/>
    <mergeCell ref="A23:A24"/>
    <mergeCell ref="A25:A26"/>
    <mergeCell ref="A27:A28"/>
    <mergeCell ref="A29:A30"/>
    <mergeCell ref="A31:A32"/>
    <mergeCell ref="A33:A34"/>
    <mergeCell ref="A36:B36"/>
    <mergeCell ref="A12:R12"/>
    <mergeCell ref="A13:A14"/>
    <mergeCell ref="B13:B14"/>
    <mergeCell ref="C13:F13"/>
    <mergeCell ref="G13:J13"/>
    <mergeCell ref="K13:N13"/>
    <mergeCell ref="O13:R13"/>
    <mergeCell ref="A15:A16"/>
    <mergeCell ref="A17:A18"/>
    <mergeCell ref="A123:A124"/>
    <mergeCell ref="A102:R102"/>
    <mergeCell ref="A103:A104"/>
    <mergeCell ref="B103:B104"/>
    <mergeCell ref="C103:F103"/>
    <mergeCell ref="G103:J103"/>
    <mergeCell ref="K103:N103"/>
    <mergeCell ref="O103:R103"/>
    <mergeCell ref="A105:A106"/>
    <mergeCell ref="A107:A108"/>
    <mergeCell ref="A109:A110"/>
    <mergeCell ref="A111:A112"/>
    <mergeCell ref="A113:A114"/>
    <mergeCell ref="A115:A116"/>
    <mergeCell ref="A117:A118"/>
    <mergeCell ref="A119:A120"/>
    <mergeCell ref="A121:A122"/>
    <mergeCell ref="A126:B126"/>
    <mergeCell ref="A127:B127"/>
    <mergeCell ref="A128:B128"/>
    <mergeCell ref="A129:B129"/>
    <mergeCell ref="A317:A318"/>
    <mergeCell ref="A315:A316"/>
    <mergeCell ref="A265:A266"/>
    <mergeCell ref="A263:A264"/>
    <mergeCell ref="A246:B246"/>
    <mergeCell ref="A247:B247"/>
    <mergeCell ref="A248:B248"/>
    <mergeCell ref="A249:B249"/>
    <mergeCell ref="A252:R252"/>
    <mergeCell ref="B253:B254"/>
    <mergeCell ref="C253:F253"/>
    <mergeCell ref="A216:B216"/>
    <mergeCell ref="A217:B217"/>
    <mergeCell ref="A211:A212"/>
    <mergeCell ref="B193:B194"/>
    <mergeCell ref="C193:F193"/>
    <mergeCell ref="A165:A166"/>
    <mergeCell ref="A167:A168"/>
    <mergeCell ref="A301:A302"/>
    <mergeCell ref="A283:A284"/>
    <mergeCell ref="A285:A286"/>
    <mergeCell ref="A287:A288"/>
    <mergeCell ref="A289:A290"/>
    <mergeCell ref="A291:A292"/>
    <mergeCell ref="A253:A254"/>
    <mergeCell ref="A255:A256"/>
    <mergeCell ref="A257:A258"/>
    <mergeCell ref="A259:A260"/>
    <mergeCell ref="A261:A262"/>
    <mergeCell ref="A267:A268"/>
    <mergeCell ref="A269:A270"/>
    <mergeCell ref="A139:A140"/>
    <mergeCell ref="A141:A142"/>
    <mergeCell ref="A143:A144"/>
    <mergeCell ref="A145:A146"/>
    <mergeCell ref="A147:A148"/>
    <mergeCell ref="A373:A374"/>
    <mergeCell ref="A375:A376"/>
    <mergeCell ref="A377:A378"/>
    <mergeCell ref="A379:A380"/>
    <mergeCell ref="A366:B366"/>
    <mergeCell ref="A313:A314"/>
    <mergeCell ref="A319:A320"/>
    <mergeCell ref="A321:A322"/>
    <mergeCell ref="A323:A324"/>
    <mergeCell ref="A325:A326"/>
    <mergeCell ref="A327:A328"/>
    <mergeCell ref="A303:A304"/>
    <mergeCell ref="A306:B306"/>
    <mergeCell ref="A307:B307"/>
    <mergeCell ref="A308:B308"/>
    <mergeCell ref="A293:A294"/>
    <mergeCell ref="A295:A296"/>
    <mergeCell ref="A297:A298"/>
    <mergeCell ref="A299:A300"/>
    <mergeCell ref="A132:R132"/>
    <mergeCell ref="A133:A134"/>
    <mergeCell ref="B133:B134"/>
    <mergeCell ref="C133:F133"/>
    <mergeCell ref="G133:J133"/>
    <mergeCell ref="K133:N133"/>
    <mergeCell ref="O133:R133"/>
    <mergeCell ref="A135:A136"/>
    <mergeCell ref="A137:A138"/>
    <mergeCell ref="A169:A170"/>
    <mergeCell ref="A171:A172"/>
    <mergeCell ref="A173:A174"/>
    <mergeCell ref="A175:A176"/>
    <mergeCell ref="A177:A178"/>
    <mergeCell ref="A149:A150"/>
    <mergeCell ref="A151:A152"/>
    <mergeCell ref="A153:A154"/>
    <mergeCell ref="A156:B156"/>
    <mergeCell ref="A159:B159"/>
    <mergeCell ref="A157:B157"/>
    <mergeCell ref="A158:B158"/>
    <mergeCell ref="A162:R162"/>
    <mergeCell ref="A163:A164"/>
    <mergeCell ref="B163:B164"/>
    <mergeCell ref="C163:F163"/>
    <mergeCell ref="G163:J163"/>
    <mergeCell ref="K163:N163"/>
    <mergeCell ref="O163:R163"/>
    <mergeCell ref="G193:J193"/>
    <mergeCell ref="K193:N193"/>
    <mergeCell ref="O193:R193"/>
    <mergeCell ref="A213:A214"/>
    <mergeCell ref="A218:B218"/>
    <mergeCell ref="A179:A180"/>
    <mergeCell ref="A181:A182"/>
    <mergeCell ref="A183:A184"/>
    <mergeCell ref="A189:B189"/>
    <mergeCell ref="A192:R192"/>
    <mergeCell ref="A193:A194"/>
    <mergeCell ref="A195:A196"/>
    <mergeCell ref="A197:A198"/>
    <mergeCell ref="A199:A200"/>
    <mergeCell ref="A201:A202"/>
    <mergeCell ref="A203:A204"/>
    <mergeCell ref="A205:A206"/>
    <mergeCell ref="A207:A208"/>
    <mergeCell ref="A209:A210"/>
    <mergeCell ref="A186:B186"/>
    <mergeCell ref="A187:B187"/>
    <mergeCell ref="A188:B188"/>
    <mergeCell ref="A225:A226"/>
    <mergeCell ref="A227:A228"/>
    <mergeCell ref="A229:A230"/>
    <mergeCell ref="A231:A232"/>
    <mergeCell ref="A233:A234"/>
    <mergeCell ref="A219:B219"/>
    <mergeCell ref="A222:R222"/>
    <mergeCell ref="A223:A224"/>
    <mergeCell ref="B223:B224"/>
    <mergeCell ref="C223:F223"/>
    <mergeCell ref="G223:J223"/>
    <mergeCell ref="K223:N223"/>
    <mergeCell ref="O223:R223"/>
    <mergeCell ref="G253:J253"/>
    <mergeCell ref="K253:N253"/>
    <mergeCell ref="O253:R253"/>
    <mergeCell ref="A271:A272"/>
    <mergeCell ref="A273:A274"/>
    <mergeCell ref="A235:A236"/>
    <mergeCell ref="A237:A238"/>
    <mergeCell ref="A239:A240"/>
    <mergeCell ref="A241:A242"/>
    <mergeCell ref="A243:A244"/>
    <mergeCell ref="B283:B284"/>
    <mergeCell ref="C283:F283"/>
    <mergeCell ref="G283:J283"/>
    <mergeCell ref="K283:N283"/>
    <mergeCell ref="O283:R283"/>
    <mergeCell ref="A276:B276"/>
    <mergeCell ref="A277:B277"/>
    <mergeCell ref="A278:B278"/>
    <mergeCell ref="A279:B279"/>
    <mergeCell ref="A282:R282"/>
    <mergeCell ref="A329:A330"/>
    <mergeCell ref="A331:A332"/>
    <mergeCell ref="A333:A334"/>
    <mergeCell ref="A336:B336"/>
    <mergeCell ref="A337:B337"/>
    <mergeCell ref="A309:B309"/>
    <mergeCell ref="A312:R312"/>
    <mergeCell ref="B313:B314"/>
    <mergeCell ref="C313:F313"/>
    <mergeCell ref="G313:J313"/>
    <mergeCell ref="K313:N313"/>
    <mergeCell ref="O313:R313"/>
    <mergeCell ref="A361:A362"/>
    <mergeCell ref="A363:A364"/>
    <mergeCell ref="A345:A346"/>
    <mergeCell ref="A347:A348"/>
    <mergeCell ref="A349:A350"/>
    <mergeCell ref="A351:A352"/>
    <mergeCell ref="A353:A354"/>
    <mergeCell ref="A338:B338"/>
    <mergeCell ref="A339:B339"/>
    <mergeCell ref="A342:R342"/>
    <mergeCell ref="A343:A344"/>
    <mergeCell ref="B343:B344"/>
    <mergeCell ref="C343:F343"/>
    <mergeCell ref="G343:J343"/>
    <mergeCell ref="K343:N343"/>
    <mergeCell ref="O343:R343"/>
    <mergeCell ref="B3:F9"/>
    <mergeCell ref="A397:B397"/>
    <mergeCell ref="A398:B398"/>
    <mergeCell ref="A399:B399"/>
    <mergeCell ref="A387:A388"/>
    <mergeCell ref="A389:A390"/>
    <mergeCell ref="A391:A392"/>
    <mergeCell ref="A393:A394"/>
    <mergeCell ref="A396:B396"/>
    <mergeCell ref="A367:B367"/>
    <mergeCell ref="A368:B368"/>
    <mergeCell ref="A369:B369"/>
    <mergeCell ref="A372:R372"/>
    <mergeCell ref="B373:B374"/>
    <mergeCell ref="C373:F373"/>
    <mergeCell ref="G373:J373"/>
    <mergeCell ref="K373:N373"/>
    <mergeCell ref="O373:R373"/>
    <mergeCell ref="A381:A382"/>
    <mergeCell ref="A383:A384"/>
    <mergeCell ref="A385:A386"/>
    <mergeCell ref="A355:A356"/>
    <mergeCell ref="A357:A358"/>
    <mergeCell ref="A359:A36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334"/>
  <sheetViews>
    <sheetView topLeftCell="A308" workbookViewId="0">
      <selection activeCell="C315" sqref="C315"/>
    </sheetView>
  </sheetViews>
  <sheetFormatPr defaultColWidth="29.88671875" defaultRowHeight="13.8" x14ac:dyDescent="0.25"/>
  <cols>
    <col min="1" max="1" width="37" style="91" customWidth="1"/>
    <col min="2" max="2" width="17.33203125" style="91" customWidth="1"/>
    <col min="3" max="3" width="22.109375" style="91" bestFit="1" customWidth="1"/>
    <col min="4" max="4" width="16.44140625" style="94" customWidth="1"/>
    <col min="5" max="5" width="14.6640625" style="94" customWidth="1"/>
    <col min="6" max="6" width="13" style="91" customWidth="1"/>
    <col min="7" max="7" width="13.44140625" style="91" customWidth="1"/>
    <col min="8" max="16384" width="29.88671875" style="91"/>
  </cols>
  <sheetData>
    <row r="2" spans="1:6" ht="18" x14ac:dyDescent="0.35">
      <c r="B2" s="221" t="s">
        <v>454</v>
      </c>
      <c r="C2" s="222"/>
      <c r="D2" s="222"/>
      <c r="E2" s="222"/>
      <c r="F2" s="222"/>
    </row>
    <row r="3" spans="1:6" ht="15" customHeight="1" x14ac:dyDescent="0.25">
      <c r="B3" s="239" t="s">
        <v>471</v>
      </c>
      <c r="C3" s="239"/>
      <c r="D3" s="239"/>
      <c r="E3" s="239"/>
      <c r="F3" s="239"/>
    </row>
    <row r="4" spans="1:6" ht="15" customHeight="1" x14ac:dyDescent="0.25">
      <c r="B4" s="239"/>
      <c r="C4" s="239"/>
      <c r="D4" s="239"/>
      <c r="E4" s="239"/>
      <c r="F4" s="239"/>
    </row>
    <row r="5" spans="1:6" ht="15" customHeight="1" x14ac:dyDescent="0.25">
      <c r="B5" s="239"/>
      <c r="C5" s="239"/>
      <c r="D5" s="239"/>
      <c r="E5" s="239"/>
      <c r="F5" s="239"/>
    </row>
    <row r="6" spans="1:6" ht="15" customHeight="1" x14ac:dyDescent="0.25">
      <c r="B6" s="239"/>
      <c r="C6" s="239"/>
      <c r="D6" s="239"/>
      <c r="E6" s="239"/>
      <c r="F6" s="239"/>
    </row>
    <row r="7" spans="1:6" ht="15" customHeight="1" x14ac:dyDescent="0.25">
      <c r="B7" s="239"/>
      <c r="C7" s="239"/>
      <c r="D7" s="239"/>
      <c r="E7" s="239"/>
      <c r="F7" s="239"/>
    </row>
    <row r="8" spans="1:6" ht="15" customHeight="1" x14ac:dyDescent="0.25">
      <c r="B8" s="239"/>
      <c r="C8" s="239"/>
      <c r="D8" s="239"/>
      <c r="E8" s="239"/>
      <c r="F8" s="239"/>
    </row>
    <row r="9" spans="1:6" ht="15" customHeight="1" x14ac:dyDescent="0.25">
      <c r="B9" s="239"/>
      <c r="C9" s="239"/>
      <c r="D9" s="239"/>
      <c r="E9" s="239"/>
      <c r="F9" s="239"/>
    </row>
    <row r="10" spans="1:6" ht="16.5" customHeight="1" x14ac:dyDescent="0.25">
      <c r="B10" s="228"/>
      <c r="C10" s="228"/>
      <c r="D10" s="228"/>
      <c r="E10" s="228"/>
      <c r="F10" s="228"/>
    </row>
    <row r="11" spans="1:6" ht="15" customHeight="1" x14ac:dyDescent="0.25">
      <c r="B11" s="228"/>
      <c r="C11" s="228"/>
      <c r="D11" s="228"/>
      <c r="E11" s="228"/>
      <c r="F11" s="228"/>
    </row>
    <row r="12" spans="1:6" ht="23.25" customHeight="1" x14ac:dyDescent="0.35">
      <c r="A12" s="340" t="s">
        <v>476</v>
      </c>
      <c r="B12" s="340"/>
      <c r="C12" s="340"/>
      <c r="D12" s="340"/>
      <c r="E12" s="340"/>
      <c r="F12" s="340"/>
    </row>
    <row r="13" spans="1:6" ht="15" customHeight="1" x14ac:dyDescent="0.3">
      <c r="A13" s="321" t="s">
        <v>9</v>
      </c>
      <c r="B13" s="321" t="s">
        <v>330</v>
      </c>
      <c r="C13" s="322" t="s">
        <v>3</v>
      </c>
      <c r="D13" s="322"/>
      <c r="E13" s="322"/>
      <c r="F13" s="322"/>
    </row>
    <row r="14" spans="1:6" ht="15" customHeight="1" x14ac:dyDescent="0.3">
      <c r="A14" s="321"/>
      <c r="B14" s="321"/>
      <c r="C14" s="232" t="s">
        <v>11</v>
      </c>
      <c r="D14" s="232" t="s">
        <v>12</v>
      </c>
      <c r="E14" s="232" t="s">
        <v>10</v>
      </c>
      <c r="F14" s="232" t="s">
        <v>1</v>
      </c>
    </row>
    <row r="15" spans="1:6" ht="15" customHeight="1" x14ac:dyDescent="0.3">
      <c r="A15" s="337" t="s">
        <v>331</v>
      </c>
      <c r="B15" s="138" t="s">
        <v>60</v>
      </c>
      <c r="C15" s="82">
        <v>0</v>
      </c>
      <c r="D15" s="83">
        <v>0</v>
      </c>
      <c r="E15" s="83">
        <v>0</v>
      </c>
      <c r="F15" s="82">
        <v>0</v>
      </c>
    </row>
    <row r="16" spans="1:6" ht="15" customHeight="1" x14ac:dyDescent="0.3">
      <c r="A16" s="338"/>
      <c r="B16" s="139" t="s">
        <v>371</v>
      </c>
      <c r="C16" s="82"/>
      <c r="D16" s="83"/>
      <c r="E16" s="83"/>
      <c r="F16" s="82"/>
    </row>
    <row r="17" spans="1:6" ht="15" customHeight="1" x14ac:dyDescent="0.3">
      <c r="A17" s="335" t="s">
        <v>332</v>
      </c>
      <c r="B17" s="138" t="s">
        <v>60</v>
      </c>
      <c r="C17" s="82"/>
      <c r="D17" s="83"/>
      <c r="E17" s="83"/>
      <c r="F17" s="82"/>
    </row>
    <row r="18" spans="1:6" ht="15" customHeight="1" x14ac:dyDescent="0.3">
      <c r="A18" s="336"/>
      <c r="B18" s="139" t="s">
        <v>371</v>
      </c>
      <c r="C18" s="82"/>
      <c r="D18" s="83"/>
      <c r="E18" s="83"/>
      <c r="F18" s="82"/>
    </row>
    <row r="19" spans="1:6" ht="15" customHeight="1" x14ac:dyDescent="0.3">
      <c r="A19" s="337" t="s">
        <v>333</v>
      </c>
      <c r="B19" s="138" t="s">
        <v>60</v>
      </c>
      <c r="C19" s="82"/>
      <c r="D19" s="83"/>
      <c r="E19" s="83"/>
      <c r="F19" s="82"/>
    </row>
    <row r="20" spans="1:6" ht="15" customHeight="1" x14ac:dyDescent="0.3">
      <c r="A20" s="338"/>
      <c r="B20" s="139" t="s">
        <v>371</v>
      </c>
      <c r="C20" s="82"/>
      <c r="D20" s="83"/>
      <c r="E20" s="83"/>
      <c r="F20" s="82"/>
    </row>
    <row r="21" spans="1:6" ht="15" customHeight="1" x14ac:dyDescent="0.3">
      <c r="A21" s="335" t="s">
        <v>334</v>
      </c>
      <c r="B21" s="138" t="s">
        <v>60</v>
      </c>
      <c r="C21" s="82"/>
      <c r="D21" s="83"/>
      <c r="E21" s="83"/>
      <c r="F21" s="82"/>
    </row>
    <row r="22" spans="1:6" ht="15" customHeight="1" x14ac:dyDescent="0.3">
      <c r="A22" s="336"/>
      <c r="B22" s="139" t="s">
        <v>371</v>
      </c>
      <c r="C22" s="83"/>
      <c r="D22" s="83"/>
      <c r="E22" s="83"/>
      <c r="F22" s="82"/>
    </row>
    <row r="23" spans="1:6" ht="15" customHeight="1" x14ac:dyDescent="0.3">
      <c r="A23" s="335" t="s">
        <v>335</v>
      </c>
      <c r="B23" s="138" t="s">
        <v>60</v>
      </c>
      <c r="C23" s="82"/>
      <c r="D23" s="83"/>
      <c r="E23" s="83"/>
      <c r="F23" s="82"/>
    </row>
    <row r="24" spans="1:6" ht="15" customHeight="1" x14ac:dyDescent="0.3">
      <c r="A24" s="336"/>
      <c r="B24" s="139" t="s">
        <v>371</v>
      </c>
      <c r="C24" s="82"/>
      <c r="D24" s="83"/>
      <c r="E24" s="83"/>
      <c r="F24" s="82"/>
    </row>
    <row r="25" spans="1:6" ht="15" customHeight="1" x14ac:dyDescent="0.3">
      <c r="A25" s="335" t="s">
        <v>336</v>
      </c>
      <c r="B25" s="138" t="s">
        <v>60</v>
      </c>
      <c r="C25" s="82"/>
      <c r="D25" s="83"/>
      <c r="E25" s="83"/>
      <c r="F25" s="82"/>
    </row>
    <row r="26" spans="1:6" ht="15" customHeight="1" x14ac:dyDescent="0.3">
      <c r="A26" s="336"/>
      <c r="B26" s="139" t="s">
        <v>371</v>
      </c>
      <c r="C26" s="82"/>
      <c r="D26" s="83"/>
      <c r="E26" s="83"/>
      <c r="F26" s="82"/>
    </row>
    <row r="27" spans="1:6" ht="15" customHeight="1" x14ac:dyDescent="0.3">
      <c r="A27" s="335" t="s">
        <v>337</v>
      </c>
      <c r="B27" s="138" t="s">
        <v>60</v>
      </c>
      <c r="C27" s="82"/>
      <c r="D27" s="83"/>
      <c r="E27" s="83"/>
      <c r="F27" s="82"/>
    </row>
    <row r="28" spans="1:6" ht="15" customHeight="1" x14ac:dyDescent="0.3">
      <c r="A28" s="336"/>
      <c r="B28" s="139" t="s">
        <v>371</v>
      </c>
      <c r="C28" s="82"/>
      <c r="D28" s="83"/>
      <c r="E28" s="83"/>
      <c r="F28" s="82"/>
    </row>
    <row r="29" spans="1:6" ht="15" customHeight="1" x14ac:dyDescent="0.3">
      <c r="A29" s="335" t="s">
        <v>338</v>
      </c>
      <c r="B29" s="138" t="s">
        <v>60</v>
      </c>
      <c r="C29" s="82"/>
      <c r="D29" s="83"/>
      <c r="E29" s="83"/>
      <c r="F29" s="82"/>
    </row>
    <row r="30" spans="1:6" ht="15" customHeight="1" x14ac:dyDescent="0.3">
      <c r="A30" s="336"/>
      <c r="B30" s="139" t="s">
        <v>371</v>
      </c>
      <c r="C30" s="82"/>
      <c r="D30" s="83"/>
      <c r="E30" s="83"/>
      <c r="F30" s="82"/>
    </row>
    <row r="31" spans="1:6" ht="15" customHeight="1" x14ac:dyDescent="0.3">
      <c r="A31" s="139" t="s">
        <v>489</v>
      </c>
      <c r="B31" s="139"/>
      <c r="C31" s="82"/>
      <c r="D31" s="83"/>
      <c r="E31" s="83"/>
      <c r="F31" s="82"/>
    </row>
    <row r="32" spans="1:6" ht="15" customHeight="1" x14ac:dyDescent="0.3">
      <c r="A32" s="334" t="s">
        <v>373</v>
      </c>
      <c r="B32" s="334"/>
      <c r="C32" s="140">
        <f>C15+C17+C19+C21+C23+C25+C27+C29</f>
        <v>0</v>
      </c>
      <c r="D32" s="140">
        <f t="shared" ref="D32:F32" si="0">D15+D17+D19+D21+D23+D25+D27+D29</f>
        <v>0</v>
      </c>
      <c r="E32" s="140">
        <f t="shared" si="0"/>
        <v>0</v>
      </c>
      <c r="F32" s="140">
        <f t="shared" si="0"/>
        <v>0</v>
      </c>
    </row>
    <row r="33" spans="1:6" ht="15" customHeight="1" x14ac:dyDescent="0.3">
      <c r="A33" s="334" t="s">
        <v>372</v>
      </c>
      <c r="B33" s="334"/>
      <c r="C33" s="140">
        <f>C16+C18+C20+C22+C24+C26+C28+C30+C31</f>
        <v>0</v>
      </c>
      <c r="D33" s="140">
        <f t="shared" ref="D33:F33" si="1">D16+D18+D20+D22+D24+D26+D28+D30+D31</f>
        <v>0</v>
      </c>
      <c r="E33" s="140">
        <f t="shared" si="1"/>
        <v>0</v>
      </c>
      <c r="F33" s="140">
        <f t="shared" si="1"/>
        <v>0</v>
      </c>
    </row>
    <row r="34" spans="1:6" ht="15" customHeight="1" x14ac:dyDescent="0.3">
      <c r="A34" s="334" t="s">
        <v>240</v>
      </c>
      <c r="B34" s="334"/>
      <c r="C34" s="140">
        <f>C32-C33</f>
        <v>0</v>
      </c>
      <c r="D34" s="140">
        <f t="shared" ref="D34:F34" si="2">D32-D33</f>
        <v>0</v>
      </c>
      <c r="E34" s="140">
        <f t="shared" si="2"/>
        <v>0</v>
      </c>
      <c r="F34" s="140">
        <f t="shared" si="2"/>
        <v>0</v>
      </c>
    </row>
    <row r="35" spans="1:6" ht="15" customHeight="1" x14ac:dyDescent="0.25">
      <c r="B35" s="228"/>
      <c r="C35" s="228"/>
      <c r="D35" s="228"/>
      <c r="E35" s="228"/>
      <c r="F35" s="228"/>
    </row>
    <row r="36" spans="1:6" ht="12.75" customHeight="1" x14ac:dyDescent="0.25">
      <c r="B36" s="228"/>
      <c r="C36" s="228"/>
      <c r="D36" s="228"/>
      <c r="E36" s="228"/>
      <c r="F36" s="228"/>
    </row>
    <row r="37" spans="1:6" ht="20.25" customHeight="1" x14ac:dyDescent="0.35">
      <c r="A37" s="340" t="s">
        <v>477</v>
      </c>
      <c r="B37" s="340"/>
      <c r="C37" s="340"/>
      <c r="D37" s="340"/>
      <c r="E37" s="340"/>
      <c r="F37" s="340"/>
    </row>
    <row r="38" spans="1:6" ht="15" customHeight="1" x14ac:dyDescent="0.3">
      <c r="A38" s="321" t="s">
        <v>9</v>
      </c>
      <c r="B38" s="321" t="s">
        <v>330</v>
      </c>
      <c r="C38" s="322" t="s">
        <v>3</v>
      </c>
      <c r="D38" s="322"/>
      <c r="E38" s="322"/>
      <c r="F38" s="322"/>
    </row>
    <row r="39" spans="1:6" ht="15" customHeight="1" x14ac:dyDescent="0.3">
      <c r="A39" s="321"/>
      <c r="B39" s="321"/>
      <c r="C39" s="232" t="s">
        <v>11</v>
      </c>
      <c r="D39" s="232" t="s">
        <v>12</v>
      </c>
      <c r="E39" s="232" t="s">
        <v>10</v>
      </c>
      <c r="F39" s="232" t="s">
        <v>1</v>
      </c>
    </row>
    <row r="40" spans="1:6" ht="15" customHeight="1" x14ac:dyDescent="0.3">
      <c r="A40" s="337" t="s">
        <v>331</v>
      </c>
      <c r="B40" s="138" t="s">
        <v>60</v>
      </c>
      <c r="C40" s="82">
        <v>0</v>
      </c>
      <c r="D40" s="83">
        <v>0</v>
      </c>
      <c r="E40" s="83">
        <v>0</v>
      </c>
      <c r="F40" s="82">
        <v>0</v>
      </c>
    </row>
    <row r="41" spans="1:6" ht="15" customHeight="1" x14ac:dyDescent="0.3">
      <c r="A41" s="338"/>
      <c r="B41" s="139" t="s">
        <v>371</v>
      </c>
      <c r="C41" s="82"/>
      <c r="D41" s="83"/>
      <c r="E41" s="83"/>
      <c r="F41" s="82"/>
    </row>
    <row r="42" spans="1:6" ht="15" customHeight="1" x14ac:dyDescent="0.3">
      <c r="A42" s="335" t="s">
        <v>332</v>
      </c>
      <c r="B42" s="138" t="s">
        <v>60</v>
      </c>
      <c r="C42" s="82"/>
      <c r="D42" s="83"/>
      <c r="E42" s="83"/>
      <c r="F42" s="82"/>
    </row>
    <row r="43" spans="1:6" ht="15" customHeight="1" x14ac:dyDescent="0.3">
      <c r="A43" s="336"/>
      <c r="B43" s="139" t="s">
        <v>371</v>
      </c>
      <c r="C43" s="82"/>
      <c r="D43" s="83"/>
      <c r="E43" s="83"/>
      <c r="F43" s="82"/>
    </row>
    <row r="44" spans="1:6" ht="15" customHeight="1" x14ac:dyDescent="0.3">
      <c r="A44" s="337" t="s">
        <v>333</v>
      </c>
      <c r="B44" s="138" t="s">
        <v>60</v>
      </c>
      <c r="C44" s="82"/>
      <c r="D44" s="83"/>
      <c r="E44" s="83"/>
      <c r="F44" s="82"/>
    </row>
    <row r="45" spans="1:6" ht="15" customHeight="1" x14ac:dyDescent="0.3">
      <c r="A45" s="338"/>
      <c r="B45" s="139" t="s">
        <v>371</v>
      </c>
      <c r="C45" s="82"/>
      <c r="D45" s="83"/>
      <c r="E45" s="83"/>
      <c r="F45" s="82"/>
    </row>
    <row r="46" spans="1:6" ht="15" customHeight="1" x14ac:dyDescent="0.3">
      <c r="A46" s="335" t="s">
        <v>334</v>
      </c>
      <c r="B46" s="138" t="s">
        <v>60</v>
      </c>
      <c r="C46" s="82"/>
      <c r="D46" s="83"/>
      <c r="E46" s="83"/>
      <c r="F46" s="82"/>
    </row>
    <row r="47" spans="1:6" ht="15" customHeight="1" x14ac:dyDescent="0.3">
      <c r="A47" s="336"/>
      <c r="B47" s="139" t="s">
        <v>371</v>
      </c>
      <c r="C47" s="83"/>
      <c r="D47" s="83"/>
      <c r="E47" s="83"/>
      <c r="F47" s="82"/>
    </row>
    <row r="48" spans="1:6" ht="15" customHeight="1" x14ac:dyDescent="0.3">
      <c r="A48" s="335" t="s">
        <v>335</v>
      </c>
      <c r="B48" s="138" t="s">
        <v>60</v>
      </c>
      <c r="C48" s="82"/>
      <c r="D48" s="83"/>
      <c r="E48" s="83"/>
      <c r="F48" s="82"/>
    </row>
    <row r="49" spans="1:6" ht="15" customHeight="1" x14ac:dyDescent="0.3">
      <c r="A49" s="336"/>
      <c r="B49" s="139" t="s">
        <v>371</v>
      </c>
      <c r="C49" s="82"/>
      <c r="D49" s="83"/>
      <c r="E49" s="83"/>
      <c r="F49" s="82"/>
    </row>
    <row r="50" spans="1:6" ht="15" customHeight="1" x14ac:dyDescent="0.3">
      <c r="A50" s="335" t="s">
        <v>336</v>
      </c>
      <c r="B50" s="138" t="s">
        <v>60</v>
      </c>
      <c r="C50" s="82"/>
      <c r="D50" s="83"/>
      <c r="E50" s="83"/>
      <c r="F50" s="82"/>
    </row>
    <row r="51" spans="1:6" ht="15" customHeight="1" x14ac:dyDescent="0.3">
      <c r="A51" s="336"/>
      <c r="B51" s="139" t="s">
        <v>371</v>
      </c>
      <c r="C51" s="82"/>
      <c r="D51" s="83"/>
      <c r="E51" s="83"/>
      <c r="F51" s="82"/>
    </row>
    <row r="52" spans="1:6" ht="15" customHeight="1" x14ac:dyDescent="0.3">
      <c r="A52" s="335" t="s">
        <v>337</v>
      </c>
      <c r="B52" s="138" t="s">
        <v>60</v>
      </c>
      <c r="C52" s="82"/>
      <c r="D52" s="83"/>
      <c r="E52" s="83"/>
      <c r="F52" s="82"/>
    </row>
    <row r="53" spans="1:6" ht="15" customHeight="1" x14ac:dyDescent="0.3">
      <c r="A53" s="336"/>
      <c r="B53" s="139" t="s">
        <v>371</v>
      </c>
      <c r="C53" s="82"/>
      <c r="D53" s="83"/>
      <c r="E53" s="83"/>
      <c r="F53" s="82"/>
    </row>
    <row r="54" spans="1:6" ht="15" customHeight="1" x14ac:dyDescent="0.3">
      <c r="A54" s="335" t="s">
        <v>338</v>
      </c>
      <c r="B54" s="138" t="s">
        <v>60</v>
      </c>
      <c r="C54" s="82"/>
      <c r="D54" s="83"/>
      <c r="E54" s="83"/>
      <c r="F54" s="82"/>
    </row>
    <row r="55" spans="1:6" ht="15" customHeight="1" x14ac:dyDescent="0.3">
      <c r="A55" s="336"/>
      <c r="B55" s="139" t="s">
        <v>371</v>
      </c>
      <c r="C55" s="82"/>
      <c r="D55" s="83"/>
      <c r="E55" s="83"/>
      <c r="F55" s="82"/>
    </row>
    <row r="56" spans="1:6" ht="15" customHeight="1" x14ac:dyDescent="0.3">
      <c r="A56" s="139" t="s">
        <v>489</v>
      </c>
      <c r="B56" s="139"/>
      <c r="C56" s="82"/>
      <c r="D56" s="83"/>
      <c r="E56" s="83"/>
      <c r="F56" s="82"/>
    </row>
    <row r="57" spans="1:6" ht="15" customHeight="1" x14ac:dyDescent="0.3">
      <c r="A57" s="334" t="s">
        <v>373</v>
      </c>
      <c r="B57" s="334"/>
      <c r="C57" s="140">
        <f>C40+C42+C44+C46+C48+C50+C52+C54</f>
        <v>0</v>
      </c>
      <c r="D57" s="140">
        <f t="shared" ref="D57:F57" si="3">D40+D42+D44+D46+D48+D50+D52+D54</f>
        <v>0</v>
      </c>
      <c r="E57" s="140">
        <f t="shared" si="3"/>
        <v>0</v>
      </c>
      <c r="F57" s="140">
        <f t="shared" si="3"/>
        <v>0</v>
      </c>
    </row>
    <row r="58" spans="1:6" ht="15" customHeight="1" x14ac:dyDescent="0.3">
      <c r="A58" s="334" t="s">
        <v>372</v>
      </c>
      <c r="B58" s="334"/>
      <c r="C58" s="140">
        <f>C41+C43+C45+C47+C49+C51+C53+C55+C56</f>
        <v>0</v>
      </c>
      <c r="D58" s="140">
        <f t="shared" ref="D58:F58" si="4">D41+D43+D45+D47+D49+D51+D53+D55+D56</f>
        <v>0</v>
      </c>
      <c r="E58" s="140">
        <f t="shared" si="4"/>
        <v>0</v>
      </c>
      <c r="F58" s="140">
        <f t="shared" si="4"/>
        <v>0</v>
      </c>
    </row>
    <row r="59" spans="1:6" ht="15" customHeight="1" x14ac:dyDescent="0.3">
      <c r="A59" s="334" t="s">
        <v>240</v>
      </c>
      <c r="B59" s="334"/>
      <c r="C59" s="140">
        <f>C57-C58</f>
        <v>0</v>
      </c>
      <c r="D59" s="140">
        <f t="shared" ref="D59:F59" si="5">D57-D58</f>
        <v>0</v>
      </c>
      <c r="E59" s="140">
        <f t="shared" si="5"/>
        <v>0</v>
      </c>
      <c r="F59" s="140">
        <f t="shared" si="5"/>
        <v>0</v>
      </c>
    </row>
    <row r="60" spans="1:6" ht="15" customHeight="1" x14ac:dyDescent="0.25">
      <c r="B60" s="228"/>
      <c r="C60" s="228"/>
      <c r="D60" s="228"/>
      <c r="E60" s="228"/>
      <c r="F60" s="228"/>
    </row>
    <row r="61" spans="1:6" ht="15" customHeight="1" x14ac:dyDescent="0.25">
      <c r="B61" s="228"/>
      <c r="C61" s="228"/>
      <c r="D61" s="228"/>
      <c r="E61" s="228"/>
      <c r="F61" s="228"/>
    </row>
    <row r="62" spans="1:6" ht="20.25" customHeight="1" x14ac:dyDescent="0.35">
      <c r="A62" s="340" t="s">
        <v>478</v>
      </c>
      <c r="B62" s="340"/>
      <c r="C62" s="340"/>
      <c r="D62" s="340"/>
      <c r="E62" s="340"/>
      <c r="F62" s="340"/>
    </row>
    <row r="63" spans="1:6" ht="15" customHeight="1" x14ac:dyDescent="0.3">
      <c r="A63" s="321" t="s">
        <v>9</v>
      </c>
      <c r="B63" s="321" t="s">
        <v>330</v>
      </c>
      <c r="C63" s="322" t="s">
        <v>3</v>
      </c>
      <c r="D63" s="322"/>
      <c r="E63" s="322"/>
      <c r="F63" s="322"/>
    </row>
    <row r="64" spans="1:6" ht="15" customHeight="1" x14ac:dyDescent="0.3">
      <c r="A64" s="321"/>
      <c r="B64" s="321"/>
      <c r="C64" s="232" t="s">
        <v>11</v>
      </c>
      <c r="D64" s="232" t="s">
        <v>12</v>
      </c>
      <c r="E64" s="232" t="s">
        <v>10</v>
      </c>
      <c r="F64" s="232" t="s">
        <v>1</v>
      </c>
    </row>
    <row r="65" spans="1:6" ht="15" customHeight="1" x14ac:dyDescent="0.3">
      <c r="A65" s="337" t="s">
        <v>331</v>
      </c>
      <c r="B65" s="138" t="s">
        <v>60</v>
      </c>
      <c r="C65" s="82">
        <v>0</v>
      </c>
      <c r="D65" s="83">
        <v>0</v>
      </c>
      <c r="E65" s="83">
        <v>0</v>
      </c>
      <c r="F65" s="82">
        <v>0</v>
      </c>
    </row>
    <row r="66" spans="1:6" ht="15" customHeight="1" x14ac:dyDescent="0.3">
      <c r="A66" s="338"/>
      <c r="B66" s="139" t="s">
        <v>371</v>
      </c>
      <c r="C66" s="82"/>
      <c r="D66" s="83"/>
      <c r="E66" s="83"/>
      <c r="F66" s="82"/>
    </row>
    <row r="67" spans="1:6" ht="15" customHeight="1" x14ac:dyDescent="0.3">
      <c r="A67" s="335" t="s">
        <v>332</v>
      </c>
      <c r="B67" s="138" t="s">
        <v>60</v>
      </c>
      <c r="C67" s="82"/>
      <c r="D67" s="83"/>
      <c r="E67" s="83"/>
      <c r="F67" s="82"/>
    </row>
    <row r="68" spans="1:6" ht="15" customHeight="1" x14ac:dyDescent="0.3">
      <c r="A68" s="336"/>
      <c r="B68" s="139" t="s">
        <v>371</v>
      </c>
      <c r="C68" s="82"/>
      <c r="D68" s="83"/>
      <c r="E68" s="83"/>
      <c r="F68" s="82"/>
    </row>
    <row r="69" spans="1:6" ht="15" customHeight="1" x14ac:dyDescent="0.3">
      <c r="A69" s="337" t="s">
        <v>333</v>
      </c>
      <c r="B69" s="138" t="s">
        <v>60</v>
      </c>
      <c r="C69" s="82"/>
      <c r="D69" s="83"/>
      <c r="E69" s="83"/>
      <c r="F69" s="82"/>
    </row>
    <row r="70" spans="1:6" ht="15" customHeight="1" x14ac:dyDescent="0.3">
      <c r="A70" s="338"/>
      <c r="B70" s="139" t="s">
        <v>371</v>
      </c>
      <c r="C70" s="82"/>
      <c r="D70" s="83"/>
      <c r="E70" s="83"/>
      <c r="F70" s="82"/>
    </row>
    <row r="71" spans="1:6" ht="15" customHeight="1" x14ac:dyDescent="0.3">
      <c r="A71" s="335" t="s">
        <v>334</v>
      </c>
      <c r="B71" s="138" t="s">
        <v>60</v>
      </c>
      <c r="C71" s="82"/>
      <c r="D71" s="83"/>
      <c r="E71" s="83"/>
      <c r="F71" s="82"/>
    </row>
    <row r="72" spans="1:6" ht="15" customHeight="1" x14ac:dyDescent="0.3">
      <c r="A72" s="336"/>
      <c r="B72" s="139" t="s">
        <v>371</v>
      </c>
      <c r="C72" s="83"/>
      <c r="D72" s="83"/>
      <c r="E72" s="83"/>
      <c r="F72" s="82"/>
    </row>
    <row r="73" spans="1:6" ht="15" customHeight="1" x14ac:dyDescent="0.3">
      <c r="A73" s="335" t="s">
        <v>335</v>
      </c>
      <c r="B73" s="138" t="s">
        <v>60</v>
      </c>
      <c r="C73" s="82"/>
      <c r="D73" s="83"/>
      <c r="E73" s="83"/>
      <c r="F73" s="82"/>
    </row>
    <row r="74" spans="1:6" ht="15" customHeight="1" x14ac:dyDescent="0.3">
      <c r="A74" s="336"/>
      <c r="B74" s="139" t="s">
        <v>371</v>
      </c>
      <c r="C74" s="82"/>
      <c r="D74" s="83"/>
      <c r="E74" s="83"/>
      <c r="F74" s="82"/>
    </row>
    <row r="75" spans="1:6" ht="15" customHeight="1" x14ac:dyDescent="0.3">
      <c r="A75" s="335" t="s">
        <v>336</v>
      </c>
      <c r="B75" s="138" t="s">
        <v>60</v>
      </c>
      <c r="C75" s="82"/>
      <c r="D75" s="83"/>
      <c r="E75" s="83"/>
      <c r="F75" s="82"/>
    </row>
    <row r="76" spans="1:6" ht="15" customHeight="1" x14ac:dyDescent="0.3">
      <c r="A76" s="336"/>
      <c r="B76" s="139" t="s">
        <v>371</v>
      </c>
      <c r="C76" s="82"/>
      <c r="D76" s="83"/>
      <c r="E76" s="83"/>
      <c r="F76" s="82"/>
    </row>
    <row r="77" spans="1:6" ht="15" customHeight="1" x14ac:dyDescent="0.3">
      <c r="A77" s="335" t="s">
        <v>337</v>
      </c>
      <c r="B77" s="138" t="s">
        <v>60</v>
      </c>
      <c r="C77" s="82"/>
      <c r="D77" s="83"/>
      <c r="E77" s="83"/>
      <c r="F77" s="82"/>
    </row>
    <row r="78" spans="1:6" ht="15" customHeight="1" x14ac:dyDescent="0.3">
      <c r="A78" s="336"/>
      <c r="B78" s="139" t="s">
        <v>371</v>
      </c>
      <c r="C78" s="82"/>
      <c r="D78" s="83"/>
      <c r="E78" s="83"/>
      <c r="F78" s="82"/>
    </row>
    <row r="79" spans="1:6" ht="15" customHeight="1" x14ac:dyDescent="0.3">
      <c r="A79" s="335" t="s">
        <v>338</v>
      </c>
      <c r="B79" s="138" t="s">
        <v>60</v>
      </c>
      <c r="C79" s="82"/>
      <c r="D79" s="83"/>
      <c r="E79" s="83"/>
      <c r="F79" s="82"/>
    </row>
    <row r="80" spans="1:6" ht="15" customHeight="1" x14ac:dyDescent="0.3">
      <c r="A80" s="336"/>
      <c r="B80" s="139" t="s">
        <v>371</v>
      </c>
      <c r="C80" s="82"/>
      <c r="D80" s="83"/>
      <c r="E80" s="83"/>
      <c r="F80" s="82"/>
    </row>
    <row r="81" spans="1:6" ht="15" customHeight="1" x14ac:dyDescent="0.3">
      <c r="A81" s="139" t="s">
        <v>489</v>
      </c>
      <c r="B81" s="139"/>
      <c r="C81" s="82"/>
      <c r="D81" s="83"/>
      <c r="E81" s="83"/>
      <c r="F81" s="82"/>
    </row>
    <row r="82" spans="1:6" ht="15" customHeight="1" x14ac:dyDescent="0.3">
      <c r="A82" s="334" t="s">
        <v>373</v>
      </c>
      <c r="B82" s="334"/>
      <c r="C82" s="140">
        <f>C65+C67+C69+C71+C73+C75+C77+C79</f>
        <v>0</v>
      </c>
      <c r="D82" s="140">
        <f t="shared" ref="D82:F82" si="6">D65+D67+D69+D71+D73+D75+D77+D79</f>
        <v>0</v>
      </c>
      <c r="E82" s="140">
        <f t="shared" si="6"/>
        <v>0</v>
      </c>
      <c r="F82" s="140">
        <f t="shared" si="6"/>
        <v>0</v>
      </c>
    </row>
    <row r="83" spans="1:6" ht="15" customHeight="1" x14ac:dyDescent="0.3">
      <c r="A83" s="334" t="s">
        <v>372</v>
      </c>
      <c r="B83" s="334"/>
      <c r="C83" s="140">
        <f>C66+C68+C70+C72+C74+C76+C78+C80+C81</f>
        <v>0</v>
      </c>
      <c r="D83" s="140">
        <f t="shared" ref="D83:F83" si="7">D66+D68+D70+D72+D74+D76+D78+D80+D81</f>
        <v>0</v>
      </c>
      <c r="E83" s="140">
        <f t="shared" si="7"/>
        <v>0</v>
      </c>
      <c r="F83" s="140">
        <f t="shared" si="7"/>
        <v>0</v>
      </c>
    </row>
    <row r="84" spans="1:6" ht="15" customHeight="1" x14ac:dyDescent="0.3">
      <c r="A84" s="334" t="s">
        <v>240</v>
      </c>
      <c r="B84" s="334"/>
      <c r="C84" s="140">
        <f>C82-C83</f>
        <v>0</v>
      </c>
      <c r="D84" s="140">
        <f t="shared" ref="D84:F84" si="8">D82-D83</f>
        <v>0</v>
      </c>
      <c r="E84" s="140">
        <f t="shared" si="8"/>
        <v>0</v>
      </c>
      <c r="F84" s="140">
        <f t="shared" si="8"/>
        <v>0</v>
      </c>
    </row>
    <row r="85" spans="1:6" ht="15" customHeight="1" x14ac:dyDescent="0.25">
      <c r="B85" s="228"/>
      <c r="C85" s="228"/>
      <c r="D85" s="228"/>
      <c r="E85" s="228"/>
      <c r="F85" s="228"/>
    </row>
    <row r="86" spans="1:6" ht="15" customHeight="1" x14ac:dyDescent="0.25">
      <c r="B86" s="228"/>
      <c r="C86" s="228"/>
      <c r="D86" s="228"/>
      <c r="E86" s="228"/>
      <c r="F86" s="228"/>
    </row>
    <row r="87" spans="1:6" ht="20.399999999999999" x14ac:dyDescent="0.35">
      <c r="A87" s="340" t="s">
        <v>479</v>
      </c>
      <c r="B87" s="340"/>
      <c r="C87" s="340"/>
      <c r="D87" s="340"/>
      <c r="E87" s="340"/>
      <c r="F87" s="340"/>
    </row>
    <row r="88" spans="1:6" ht="15.6" x14ac:dyDescent="0.3">
      <c r="A88" s="321" t="s">
        <v>9</v>
      </c>
      <c r="B88" s="321" t="s">
        <v>330</v>
      </c>
      <c r="C88" s="322" t="s">
        <v>3</v>
      </c>
      <c r="D88" s="322"/>
      <c r="E88" s="322"/>
      <c r="F88" s="322"/>
    </row>
    <row r="89" spans="1:6" ht="15.6" x14ac:dyDescent="0.3">
      <c r="A89" s="321"/>
      <c r="B89" s="321"/>
      <c r="C89" s="134" t="s">
        <v>11</v>
      </c>
      <c r="D89" s="134" t="s">
        <v>12</v>
      </c>
      <c r="E89" s="134" t="s">
        <v>10</v>
      </c>
      <c r="F89" s="134" t="s">
        <v>1</v>
      </c>
    </row>
    <row r="90" spans="1:6" ht="15.6" x14ac:dyDescent="0.3">
      <c r="A90" s="337" t="s">
        <v>331</v>
      </c>
      <c r="B90" s="138" t="s">
        <v>60</v>
      </c>
      <c r="C90" s="82">
        <v>0</v>
      </c>
      <c r="D90" s="83">
        <v>0</v>
      </c>
      <c r="E90" s="83">
        <v>0</v>
      </c>
      <c r="F90" s="82">
        <v>0</v>
      </c>
    </row>
    <row r="91" spans="1:6" ht="15.6" x14ac:dyDescent="0.3">
      <c r="A91" s="338"/>
      <c r="B91" s="139" t="s">
        <v>371</v>
      </c>
      <c r="C91" s="82"/>
      <c r="D91" s="83"/>
      <c r="E91" s="83"/>
      <c r="F91" s="82"/>
    </row>
    <row r="92" spans="1:6" ht="15.6" x14ac:dyDescent="0.3">
      <c r="A92" s="335" t="s">
        <v>332</v>
      </c>
      <c r="B92" s="138" t="s">
        <v>60</v>
      </c>
      <c r="C92" s="82"/>
      <c r="D92" s="83"/>
      <c r="E92" s="83"/>
      <c r="F92" s="82"/>
    </row>
    <row r="93" spans="1:6" ht="15.6" x14ac:dyDescent="0.3">
      <c r="A93" s="336"/>
      <c r="B93" s="139" t="s">
        <v>371</v>
      </c>
      <c r="C93" s="82"/>
      <c r="D93" s="83"/>
      <c r="E93" s="83"/>
      <c r="F93" s="82"/>
    </row>
    <row r="94" spans="1:6" ht="15.6" x14ac:dyDescent="0.3">
      <c r="A94" s="337" t="s">
        <v>333</v>
      </c>
      <c r="B94" s="138" t="s">
        <v>60</v>
      </c>
      <c r="C94" s="82"/>
      <c r="D94" s="83"/>
      <c r="E94" s="83"/>
      <c r="F94" s="82"/>
    </row>
    <row r="95" spans="1:6" ht="15.6" x14ac:dyDescent="0.3">
      <c r="A95" s="338"/>
      <c r="B95" s="139" t="s">
        <v>371</v>
      </c>
      <c r="C95" s="82"/>
      <c r="D95" s="83"/>
      <c r="E95" s="83"/>
      <c r="F95" s="82"/>
    </row>
    <row r="96" spans="1:6" ht="15.6" x14ac:dyDescent="0.3">
      <c r="A96" s="335" t="s">
        <v>334</v>
      </c>
      <c r="B96" s="138" t="s">
        <v>60</v>
      </c>
      <c r="C96" s="82"/>
      <c r="D96" s="83"/>
      <c r="E96" s="83"/>
      <c r="F96" s="82"/>
    </row>
    <row r="97" spans="1:6" ht="15.6" x14ac:dyDescent="0.3">
      <c r="A97" s="336"/>
      <c r="B97" s="139" t="s">
        <v>371</v>
      </c>
      <c r="C97" s="83"/>
      <c r="D97" s="83"/>
      <c r="E97" s="83"/>
      <c r="F97" s="82"/>
    </row>
    <row r="98" spans="1:6" ht="15.6" x14ac:dyDescent="0.3">
      <c r="A98" s="335" t="s">
        <v>335</v>
      </c>
      <c r="B98" s="138" t="s">
        <v>60</v>
      </c>
      <c r="C98" s="82"/>
      <c r="D98" s="83"/>
      <c r="E98" s="83"/>
      <c r="F98" s="82"/>
    </row>
    <row r="99" spans="1:6" ht="15.6" x14ac:dyDescent="0.3">
      <c r="A99" s="336"/>
      <c r="B99" s="139" t="s">
        <v>371</v>
      </c>
      <c r="C99" s="82"/>
      <c r="D99" s="83"/>
      <c r="E99" s="83"/>
      <c r="F99" s="82"/>
    </row>
    <row r="100" spans="1:6" ht="15.6" x14ac:dyDescent="0.3">
      <c r="A100" s="335" t="s">
        <v>336</v>
      </c>
      <c r="B100" s="138" t="s">
        <v>60</v>
      </c>
      <c r="C100" s="82"/>
      <c r="D100" s="83"/>
      <c r="E100" s="83"/>
      <c r="F100" s="82"/>
    </row>
    <row r="101" spans="1:6" ht="15.6" x14ac:dyDescent="0.3">
      <c r="A101" s="336"/>
      <c r="B101" s="139" t="s">
        <v>371</v>
      </c>
      <c r="C101" s="82"/>
      <c r="D101" s="83"/>
      <c r="E101" s="83"/>
      <c r="F101" s="82"/>
    </row>
    <row r="102" spans="1:6" ht="15.6" x14ac:dyDescent="0.3">
      <c r="A102" s="335" t="s">
        <v>337</v>
      </c>
      <c r="B102" s="138" t="s">
        <v>60</v>
      </c>
      <c r="C102" s="82"/>
      <c r="D102" s="83"/>
      <c r="E102" s="83"/>
      <c r="F102" s="82"/>
    </row>
    <row r="103" spans="1:6" ht="15.6" x14ac:dyDescent="0.3">
      <c r="A103" s="336"/>
      <c r="B103" s="139" t="s">
        <v>371</v>
      </c>
      <c r="C103" s="82"/>
      <c r="D103" s="83"/>
      <c r="E103" s="83"/>
      <c r="F103" s="82"/>
    </row>
    <row r="104" spans="1:6" ht="15.6" x14ac:dyDescent="0.3">
      <c r="A104" s="335" t="s">
        <v>338</v>
      </c>
      <c r="B104" s="138" t="s">
        <v>60</v>
      </c>
      <c r="C104" s="82"/>
      <c r="D104" s="83"/>
      <c r="E104" s="83"/>
      <c r="F104" s="82"/>
    </row>
    <row r="105" spans="1:6" ht="15.6" x14ac:dyDescent="0.3">
      <c r="A105" s="336"/>
      <c r="B105" s="139" t="s">
        <v>371</v>
      </c>
      <c r="C105" s="82"/>
      <c r="D105" s="83"/>
      <c r="E105" s="83"/>
      <c r="F105" s="82"/>
    </row>
    <row r="106" spans="1:6" ht="15.6" x14ac:dyDescent="0.3">
      <c r="A106" s="139" t="s">
        <v>489</v>
      </c>
      <c r="B106" s="139"/>
      <c r="C106" s="82"/>
      <c r="D106" s="83"/>
      <c r="E106" s="83"/>
      <c r="F106" s="82"/>
    </row>
    <row r="107" spans="1:6" ht="15.6" x14ac:dyDescent="0.3">
      <c r="A107" s="334" t="s">
        <v>373</v>
      </c>
      <c r="B107" s="334"/>
      <c r="C107" s="140">
        <f>C90+C92+C94+C96+C98+C100+C102+C104</f>
        <v>0</v>
      </c>
      <c r="D107" s="140">
        <f t="shared" ref="D107:F107" si="9">D90+D92+D94+D96+D98+D100+D102+D104</f>
        <v>0</v>
      </c>
      <c r="E107" s="140">
        <f t="shared" si="9"/>
        <v>0</v>
      </c>
      <c r="F107" s="140">
        <f t="shared" si="9"/>
        <v>0</v>
      </c>
    </row>
    <row r="108" spans="1:6" ht="15.6" x14ac:dyDescent="0.3">
      <c r="A108" s="334" t="s">
        <v>372</v>
      </c>
      <c r="B108" s="334"/>
      <c r="C108" s="140">
        <f>C91+C93+C95+C97+C99+C101+C103+C105+C106</f>
        <v>0</v>
      </c>
      <c r="D108" s="140">
        <f t="shared" ref="D108:F108" si="10">D91+D93+D95+D97+D99+D101+D103+D105+D106</f>
        <v>0</v>
      </c>
      <c r="E108" s="140">
        <f t="shared" si="10"/>
        <v>0</v>
      </c>
      <c r="F108" s="140">
        <f t="shared" si="10"/>
        <v>0</v>
      </c>
    </row>
    <row r="109" spans="1:6" ht="15.6" x14ac:dyDescent="0.3">
      <c r="A109" s="334" t="s">
        <v>240</v>
      </c>
      <c r="B109" s="334"/>
      <c r="C109" s="140">
        <f>C107-C108</f>
        <v>0</v>
      </c>
      <c r="D109" s="140">
        <f t="shared" ref="D109:F109" si="11">D107-D108</f>
        <v>0</v>
      </c>
      <c r="E109" s="140">
        <f t="shared" si="11"/>
        <v>0</v>
      </c>
      <c r="F109" s="140">
        <f t="shared" si="11"/>
        <v>0</v>
      </c>
    </row>
    <row r="110" spans="1:6" x14ac:dyDescent="0.25">
      <c r="A110" s="137"/>
      <c r="B110" s="137"/>
      <c r="C110" s="92"/>
      <c r="D110" s="93"/>
      <c r="E110" s="93"/>
      <c r="F110" s="92"/>
    </row>
    <row r="112" spans="1:6" ht="20.399999999999999" x14ac:dyDescent="0.35">
      <c r="A112" s="340" t="s">
        <v>480</v>
      </c>
      <c r="B112" s="340"/>
      <c r="C112" s="340"/>
      <c r="D112" s="340"/>
      <c r="E112" s="340"/>
      <c r="F112" s="340"/>
    </row>
    <row r="113" spans="1:6" ht="15.6" x14ac:dyDescent="0.3">
      <c r="A113" s="321" t="s">
        <v>9</v>
      </c>
      <c r="B113" s="321" t="s">
        <v>330</v>
      </c>
      <c r="C113" s="322" t="s">
        <v>3</v>
      </c>
      <c r="D113" s="322"/>
      <c r="E113" s="322"/>
      <c r="F113" s="322"/>
    </row>
    <row r="114" spans="1:6" ht="15.6" x14ac:dyDescent="0.3">
      <c r="A114" s="321"/>
      <c r="B114" s="321"/>
      <c r="C114" s="134" t="s">
        <v>11</v>
      </c>
      <c r="D114" s="134" t="s">
        <v>12</v>
      </c>
      <c r="E114" s="134" t="s">
        <v>10</v>
      </c>
      <c r="F114" s="134" t="s">
        <v>1</v>
      </c>
    </row>
    <row r="115" spans="1:6" ht="15.6" x14ac:dyDescent="0.3">
      <c r="A115" s="337" t="s">
        <v>331</v>
      </c>
      <c r="B115" s="138" t="s">
        <v>60</v>
      </c>
      <c r="C115" s="82">
        <v>0</v>
      </c>
      <c r="D115" s="83">
        <v>0</v>
      </c>
      <c r="E115" s="83">
        <v>0</v>
      </c>
      <c r="F115" s="82">
        <v>0</v>
      </c>
    </row>
    <row r="116" spans="1:6" ht="15.6" x14ac:dyDescent="0.3">
      <c r="A116" s="338"/>
      <c r="B116" s="139" t="s">
        <v>371</v>
      </c>
      <c r="C116" s="82"/>
      <c r="D116" s="83"/>
      <c r="E116" s="83"/>
      <c r="F116" s="82"/>
    </row>
    <row r="117" spans="1:6" ht="15.6" x14ac:dyDescent="0.3">
      <c r="A117" s="335" t="s">
        <v>332</v>
      </c>
      <c r="B117" s="138" t="s">
        <v>60</v>
      </c>
      <c r="C117" s="82"/>
      <c r="D117" s="83"/>
      <c r="E117" s="83"/>
      <c r="F117" s="82"/>
    </row>
    <row r="118" spans="1:6" ht="15.6" x14ac:dyDescent="0.3">
      <c r="A118" s="336"/>
      <c r="B118" s="139" t="s">
        <v>371</v>
      </c>
      <c r="C118" s="82"/>
      <c r="D118" s="83"/>
      <c r="E118" s="83"/>
      <c r="F118" s="82"/>
    </row>
    <row r="119" spans="1:6" ht="15.6" x14ac:dyDescent="0.3">
      <c r="A119" s="337" t="s">
        <v>333</v>
      </c>
      <c r="B119" s="138" t="s">
        <v>60</v>
      </c>
      <c r="C119" s="82"/>
      <c r="D119" s="83"/>
      <c r="E119" s="83"/>
      <c r="F119" s="82"/>
    </row>
    <row r="120" spans="1:6" ht="15.6" x14ac:dyDescent="0.3">
      <c r="A120" s="338"/>
      <c r="B120" s="139" t="s">
        <v>371</v>
      </c>
      <c r="C120" s="82"/>
      <c r="D120" s="83"/>
      <c r="E120" s="83"/>
      <c r="F120" s="82"/>
    </row>
    <row r="121" spans="1:6" ht="15.6" x14ac:dyDescent="0.3">
      <c r="A121" s="335" t="s">
        <v>334</v>
      </c>
      <c r="B121" s="138" t="s">
        <v>60</v>
      </c>
      <c r="C121" s="82"/>
      <c r="D121" s="83"/>
      <c r="E121" s="83"/>
      <c r="F121" s="82"/>
    </row>
    <row r="122" spans="1:6" ht="15.6" x14ac:dyDescent="0.3">
      <c r="A122" s="336"/>
      <c r="B122" s="139" t="s">
        <v>371</v>
      </c>
      <c r="C122" s="83"/>
      <c r="D122" s="83"/>
      <c r="E122" s="83"/>
      <c r="F122" s="82"/>
    </row>
    <row r="123" spans="1:6" ht="15.6" x14ac:dyDescent="0.3">
      <c r="A123" s="335" t="s">
        <v>335</v>
      </c>
      <c r="B123" s="138" t="s">
        <v>60</v>
      </c>
      <c r="C123" s="82"/>
      <c r="D123" s="83"/>
      <c r="E123" s="83"/>
      <c r="F123" s="82"/>
    </row>
    <row r="124" spans="1:6" ht="15.6" x14ac:dyDescent="0.3">
      <c r="A124" s="336"/>
      <c r="B124" s="139" t="s">
        <v>371</v>
      </c>
      <c r="C124" s="82"/>
      <c r="D124" s="83"/>
      <c r="E124" s="83"/>
      <c r="F124" s="82"/>
    </row>
    <row r="125" spans="1:6" ht="15.6" x14ac:dyDescent="0.3">
      <c r="A125" s="335" t="s">
        <v>336</v>
      </c>
      <c r="B125" s="138" t="s">
        <v>60</v>
      </c>
      <c r="C125" s="82"/>
      <c r="D125" s="83"/>
      <c r="E125" s="83"/>
      <c r="F125" s="82"/>
    </row>
    <row r="126" spans="1:6" ht="15.6" x14ac:dyDescent="0.3">
      <c r="A126" s="336"/>
      <c r="B126" s="139" t="s">
        <v>371</v>
      </c>
      <c r="C126" s="82"/>
      <c r="D126" s="83"/>
      <c r="E126" s="83"/>
      <c r="F126" s="82"/>
    </row>
    <row r="127" spans="1:6" ht="15.6" x14ac:dyDescent="0.3">
      <c r="A127" s="335" t="s">
        <v>337</v>
      </c>
      <c r="B127" s="138" t="s">
        <v>60</v>
      </c>
      <c r="C127" s="82"/>
      <c r="D127" s="83"/>
      <c r="E127" s="83"/>
      <c r="F127" s="82"/>
    </row>
    <row r="128" spans="1:6" ht="15.6" x14ac:dyDescent="0.3">
      <c r="A128" s="336"/>
      <c r="B128" s="139" t="s">
        <v>371</v>
      </c>
      <c r="C128" s="82"/>
      <c r="D128" s="83"/>
      <c r="E128" s="83"/>
      <c r="F128" s="82"/>
    </row>
    <row r="129" spans="1:6" ht="15.6" x14ac:dyDescent="0.3">
      <c r="A129" s="335" t="s">
        <v>338</v>
      </c>
      <c r="B129" s="138" t="s">
        <v>60</v>
      </c>
      <c r="C129" s="82"/>
      <c r="D129" s="83"/>
      <c r="E129" s="83"/>
      <c r="F129" s="82"/>
    </row>
    <row r="130" spans="1:6" ht="15.6" x14ac:dyDescent="0.3">
      <c r="A130" s="336"/>
      <c r="B130" s="139" t="s">
        <v>371</v>
      </c>
      <c r="C130" s="82"/>
      <c r="D130" s="83"/>
      <c r="E130" s="83"/>
      <c r="F130" s="82"/>
    </row>
    <row r="131" spans="1:6" ht="15.6" x14ac:dyDescent="0.3">
      <c r="A131" s="139" t="s">
        <v>489</v>
      </c>
      <c r="B131" s="139"/>
      <c r="C131" s="82"/>
      <c r="D131" s="83"/>
      <c r="E131" s="83"/>
      <c r="F131" s="82"/>
    </row>
    <row r="132" spans="1:6" ht="15.6" x14ac:dyDescent="0.3">
      <c r="A132" s="334" t="s">
        <v>373</v>
      </c>
      <c r="B132" s="334"/>
      <c r="C132" s="140">
        <f>C115+C117+C119+C121+C123+C125+C127+C129</f>
        <v>0</v>
      </c>
      <c r="D132" s="140">
        <f t="shared" ref="D132:F132" si="12">D115+D117+D119+D121+D123+D125+D127+D129</f>
        <v>0</v>
      </c>
      <c r="E132" s="140">
        <f t="shared" si="12"/>
        <v>0</v>
      </c>
      <c r="F132" s="140">
        <f t="shared" si="12"/>
        <v>0</v>
      </c>
    </row>
    <row r="133" spans="1:6" ht="15.6" x14ac:dyDescent="0.3">
      <c r="A133" s="334" t="s">
        <v>372</v>
      </c>
      <c r="B133" s="334"/>
      <c r="C133" s="140">
        <f>C116+C118+C120+C122+C124+C126+C128+C130+C131</f>
        <v>0</v>
      </c>
      <c r="D133" s="140">
        <f t="shared" ref="D133:F133" si="13">D116+D118+D120+D122+D124+D126+D128+D130+D131</f>
        <v>0</v>
      </c>
      <c r="E133" s="140">
        <f t="shared" si="13"/>
        <v>0</v>
      </c>
      <c r="F133" s="140">
        <f t="shared" si="13"/>
        <v>0</v>
      </c>
    </row>
    <row r="134" spans="1:6" ht="15.6" x14ac:dyDescent="0.3">
      <c r="A134" s="334" t="s">
        <v>240</v>
      </c>
      <c r="B134" s="334"/>
      <c r="C134" s="140">
        <f>C132-C133</f>
        <v>0</v>
      </c>
      <c r="D134" s="140">
        <f t="shared" ref="D134" si="14">D132-D133</f>
        <v>0</v>
      </c>
      <c r="E134" s="140">
        <f t="shared" ref="E134" si="15">E132-E133</f>
        <v>0</v>
      </c>
      <c r="F134" s="140">
        <f t="shared" ref="F134" si="16">F132-F133</f>
        <v>0</v>
      </c>
    </row>
    <row r="137" spans="1:6" ht="20.399999999999999" x14ac:dyDescent="0.35">
      <c r="A137" s="340" t="s">
        <v>481</v>
      </c>
      <c r="B137" s="340"/>
      <c r="C137" s="340"/>
      <c r="D137" s="340"/>
      <c r="E137" s="340"/>
      <c r="F137" s="340"/>
    </row>
    <row r="138" spans="1:6" ht="15.6" x14ac:dyDescent="0.3">
      <c r="A138" s="321" t="s">
        <v>9</v>
      </c>
      <c r="B138" s="321" t="s">
        <v>330</v>
      </c>
      <c r="C138" s="322" t="s">
        <v>3</v>
      </c>
      <c r="D138" s="322"/>
      <c r="E138" s="322"/>
      <c r="F138" s="322"/>
    </row>
    <row r="139" spans="1:6" ht="15.6" x14ac:dyDescent="0.3">
      <c r="A139" s="321"/>
      <c r="B139" s="321"/>
      <c r="C139" s="134" t="s">
        <v>11</v>
      </c>
      <c r="D139" s="134" t="s">
        <v>12</v>
      </c>
      <c r="E139" s="134" t="s">
        <v>10</v>
      </c>
      <c r="F139" s="134" t="s">
        <v>1</v>
      </c>
    </row>
    <row r="140" spans="1:6" ht="15.6" x14ac:dyDescent="0.3">
      <c r="A140" s="337" t="s">
        <v>331</v>
      </c>
      <c r="B140" s="138" t="s">
        <v>60</v>
      </c>
      <c r="C140" s="82">
        <v>0</v>
      </c>
      <c r="D140" s="83">
        <v>0</v>
      </c>
      <c r="E140" s="83">
        <v>0</v>
      </c>
      <c r="F140" s="82">
        <v>0</v>
      </c>
    </row>
    <row r="141" spans="1:6" ht="15.6" x14ac:dyDescent="0.3">
      <c r="A141" s="338"/>
      <c r="B141" s="139" t="s">
        <v>371</v>
      </c>
      <c r="C141" s="82"/>
      <c r="D141" s="83"/>
      <c r="E141" s="83"/>
      <c r="F141" s="82"/>
    </row>
    <row r="142" spans="1:6" ht="15.6" x14ac:dyDescent="0.3">
      <c r="A142" s="335" t="s">
        <v>332</v>
      </c>
      <c r="B142" s="138" t="s">
        <v>60</v>
      </c>
      <c r="C142" s="82"/>
      <c r="D142" s="83"/>
      <c r="E142" s="83"/>
      <c r="F142" s="82"/>
    </row>
    <row r="143" spans="1:6" ht="15.6" x14ac:dyDescent="0.3">
      <c r="A143" s="336"/>
      <c r="B143" s="139" t="s">
        <v>371</v>
      </c>
      <c r="C143" s="82"/>
      <c r="D143" s="83"/>
      <c r="E143" s="83"/>
      <c r="F143" s="82"/>
    </row>
    <row r="144" spans="1:6" ht="15.6" x14ac:dyDescent="0.3">
      <c r="A144" s="337" t="s">
        <v>333</v>
      </c>
      <c r="B144" s="138" t="s">
        <v>60</v>
      </c>
      <c r="C144" s="82"/>
      <c r="D144" s="83"/>
      <c r="E144" s="83"/>
      <c r="F144" s="82"/>
    </row>
    <row r="145" spans="1:6" ht="15.6" x14ac:dyDescent="0.3">
      <c r="A145" s="338"/>
      <c r="B145" s="139" t="s">
        <v>371</v>
      </c>
      <c r="C145" s="82"/>
      <c r="D145" s="83"/>
      <c r="E145" s="83"/>
      <c r="F145" s="82"/>
    </row>
    <row r="146" spans="1:6" ht="15.6" x14ac:dyDescent="0.3">
      <c r="A146" s="335" t="s">
        <v>334</v>
      </c>
      <c r="B146" s="138" t="s">
        <v>60</v>
      </c>
      <c r="C146" s="82"/>
      <c r="D146" s="83"/>
      <c r="E146" s="83"/>
      <c r="F146" s="82"/>
    </row>
    <row r="147" spans="1:6" ht="15.6" x14ac:dyDescent="0.3">
      <c r="A147" s="336"/>
      <c r="B147" s="139" t="s">
        <v>371</v>
      </c>
      <c r="C147" s="83"/>
      <c r="D147" s="83"/>
      <c r="E147" s="83"/>
      <c r="F147" s="82"/>
    </row>
    <row r="148" spans="1:6" ht="15.6" x14ac:dyDescent="0.3">
      <c r="A148" s="335" t="s">
        <v>335</v>
      </c>
      <c r="B148" s="138" t="s">
        <v>60</v>
      </c>
      <c r="C148" s="82"/>
      <c r="D148" s="83"/>
      <c r="E148" s="83"/>
      <c r="F148" s="82"/>
    </row>
    <row r="149" spans="1:6" ht="15.6" x14ac:dyDescent="0.3">
      <c r="A149" s="336"/>
      <c r="B149" s="139" t="s">
        <v>371</v>
      </c>
      <c r="C149" s="82"/>
      <c r="D149" s="83"/>
      <c r="E149" s="83"/>
      <c r="F149" s="82"/>
    </row>
    <row r="150" spans="1:6" ht="15.6" x14ac:dyDescent="0.3">
      <c r="A150" s="335" t="s">
        <v>336</v>
      </c>
      <c r="B150" s="138" t="s">
        <v>60</v>
      </c>
      <c r="C150" s="82"/>
      <c r="D150" s="83"/>
      <c r="E150" s="83"/>
      <c r="F150" s="82"/>
    </row>
    <row r="151" spans="1:6" ht="15.6" x14ac:dyDescent="0.3">
      <c r="A151" s="336"/>
      <c r="B151" s="139" t="s">
        <v>371</v>
      </c>
      <c r="C151" s="82"/>
      <c r="D151" s="83"/>
      <c r="E151" s="83"/>
      <c r="F151" s="82"/>
    </row>
    <row r="152" spans="1:6" ht="15.6" x14ac:dyDescent="0.3">
      <c r="A152" s="335" t="s">
        <v>337</v>
      </c>
      <c r="B152" s="138" t="s">
        <v>60</v>
      </c>
      <c r="C152" s="82"/>
      <c r="D152" s="83"/>
      <c r="E152" s="83"/>
      <c r="F152" s="82"/>
    </row>
    <row r="153" spans="1:6" ht="15.6" x14ac:dyDescent="0.3">
      <c r="A153" s="336"/>
      <c r="B153" s="139" t="s">
        <v>371</v>
      </c>
      <c r="C153" s="82"/>
      <c r="D153" s="83"/>
      <c r="E153" s="83"/>
      <c r="F153" s="82"/>
    </row>
    <row r="154" spans="1:6" ht="15.6" x14ac:dyDescent="0.3">
      <c r="A154" s="335" t="s">
        <v>338</v>
      </c>
      <c r="B154" s="138" t="s">
        <v>60</v>
      </c>
      <c r="C154" s="82"/>
      <c r="D154" s="83"/>
      <c r="E154" s="83"/>
      <c r="F154" s="82"/>
    </row>
    <row r="155" spans="1:6" ht="15.6" x14ac:dyDescent="0.3">
      <c r="A155" s="336"/>
      <c r="B155" s="139" t="s">
        <v>371</v>
      </c>
      <c r="C155" s="82"/>
      <c r="D155" s="83"/>
      <c r="E155" s="83"/>
      <c r="F155" s="82"/>
    </row>
    <row r="156" spans="1:6" ht="15.6" x14ac:dyDescent="0.3">
      <c r="A156" s="139" t="s">
        <v>489</v>
      </c>
      <c r="B156" s="139"/>
      <c r="C156" s="82"/>
      <c r="D156" s="83"/>
      <c r="E156" s="83"/>
      <c r="F156" s="82"/>
    </row>
    <row r="157" spans="1:6" ht="15.6" x14ac:dyDescent="0.3">
      <c r="A157" s="334" t="s">
        <v>373</v>
      </c>
      <c r="B157" s="334"/>
      <c r="C157" s="140">
        <f>C140+C142+C144+C146+C148+C150+C152+C154</f>
        <v>0</v>
      </c>
      <c r="D157" s="140">
        <f t="shared" ref="D157:F157" si="17">D140+D142+D144+D146+D148+D150+D152+D154</f>
        <v>0</v>
      </c>
      <c r="E157" s="140">
        <f t="shared" si="17"/>
        <v>0</v>
      </c>
      <c r="F157" s="140">
        <f t="shared" si="17"/>
        <v>0</v>
      </c>
    </row>
    <row r="158" spans="1:6" ht="15.6" x14ac:dyDescent="0.3">
      <c r="A158" s="334" t="s">
        <v>372</v>
      </c>
      <c r="B158" s="334"/>
      <c r="C158" s="140">
        <f>C141+C143+C145+C147+C149+C151+C153+C155+C156</f>
        <v>0</v>
      </c>
      <c r="D158" s="140">
        <f t="shared" ref="D158:F158" si="18">D141+D143+D145+D147+D149+D151+D153+D155+D156</f>
        <v>0</v>
      </c>
      <c r="E158" s="140">
        <f t="shared" si="18"/>
        <v>0</v>
      </c>
      <c r="F158" s="140">
        <f t="shared" si="18"/>
        <v>0</v>
      </c>
    </row>
    <row r="159" spans="1:6" ht="15.6" x14ac:dyDescent="0.3">
      <c r="A159" s="334" t="s">
        <v>240</v>
      </c>
      <c r="B159" s="334"/>
      <c r="C159" s="140">
        <f>C157-C158</f>
        <v>0</v>
      </c>
      <c r="D159" s="140">
        <f t="shared" ref="D159" si="19">D157-D158</f>
        <v>0</v>
      </c>
      <c r="E159" s="140">
        <f t="shared" ref="E159" si="20">E157-E158</f>
        <v>0</v>
      </c>
      <c r="F159" s="140">
        <f t="shared" ref="F159" si="21">F157-F158</f>
        <v>0</v>
      </c>
    </row>
    <row r="162" spans="1:6" ht="20.399999999999999" x14ac:dyDescent="0.35">
      <c r="A162" s="340" t="s">
        <v>482</v>
      </c>
      <c r="B162" s="340"/>
      <c r="C162" s="340"/>
      <c r="D162" s="340"/>
      <c r="E162" s="340"/>
      <c r="F162" s="340"/>
    </row>
    <row r="163" spans="1:6" ht="15.6" x14ac:dyDescent="0.3">
      <c r="A163" s="321" t="s">
        <v>9</v>
      </c>
      <c r="B163" s="321" t="s">
        <v>330</v>
      </c>
      <c r="C163" s="322" t="s">
        <v>3</v>
      </c>
      <c r="D163" s="322"/>
      <c r="E163" s="322"/>
      <c r="F163" s="322"/>
    </row>
    <row r="164" spans="1:6" ht="15.6" x14ac:dyDescent="0.3">
      <c r="A164" s="321"/>
      <c r="B164" s="321"/>
      <c r="C164" s="134" t="s">
        <v>11</v>
      </c>
      <c r="D164" s="134" t="s">
        <v>12</v>
      </c>
      <c r="E164" s="134" t="s">
        <v>10</v>
      </c>
      <c r="F164" s="134" t="s">
        <v>1</v>
      </c>
    </row>
    <row r="165" spans="1:6" ht="15.6" x14ac:dyDescent="0.3">
      <c r="A165" s="337" t="s">
        <v>331</v>
      </c>
      <c r="B165" s="138" t="s">
        <v>60</v>
      </c>
      <c r="C165" s="82">
        <v>0</v>
      </c>
      <c r="D165" s="83">
        <v>0</v>
      </c>
      <c r="E165" s="83">
        <v>0</v>
      </c>
      <c r="F165" s="82">
        <v>0</v>
      </c>
    </row>
    <row r="166" spans="1:6" ht="15.6" x14ac:dyDescent="0.3">
      <c r="A166" s="338"/>
      <c r="B166" s="139" t="s">
        <v>371</v>
      </c>
      <c r="C166" s="82"/>
      <c r="D166" s="83"/>
      <c r="E166" s="83"/>
      <c r="F166" s="82"/>
    </row>
    <row r="167" spans="1:6" ht="15.6" x14ac:dyDescent="0.3">
      <c r="A167" s="335" t="s">
        <v>332</v>
      </c>
      <c r="B167" s="138" t="s">
        <v>60</v>
      </c>
      <c r="C167" s="82"/>
      <c r="D167" s="83"/>
      <c r="E167" s="83"/>
      <c r="F167" s="82"/>
    </row>
    <row r="168" spans="1:6" ht="15.6" x14ac:dyDescent="0.3">
      <c r="A168" s="336"/>
      <c r="B168" s="139" t="s">
        <v>371</v>
      </c>
      <c r="C168" s="82"/>
      <c r="D168" s="83"/>
      <c r="E168" s="83"/>
      <c r="F168" s="82"/>
    </row>
    <row r="169" spans="1:6" ht="15.6" x14ac:dyDescent="0.3">
      <c r="A169" s="337" t="s">
        <v>333</v>
      </c>
      <c r="B169" s="138" t="s">
        <v>60</v>
      </c>
      <c r="C169" s="82"/>
      <c r="D169" s="83"/>
      <c r="E169" s="83"/>
      <c r="F169" s="82"/>
    </row>
    <row r="170" spans="1:6" ht="15.6" x14ac:dyDescent="0.3">
      <c r="A170" s="338"/>
      <c r="B170" s="139" t="s">
        <v>371</v>
      </c>
      <c r="C170" s="82"/>
      <c r="D170" s="83"/>
      <c r="E170" s="83"/>
      <c r="F170" s="82"/>
    </row>
    <row r="171" spans="1:6" ht="15.6" x14ac:dyDescent="0.3">
      <c r="A171" s="335" t="s">
        <v>334</v>
      </c>
      <c r="B171" s="138" t="s">
        <v>60</v>
      </c>
      <c r="C171" s="82"/>
      <c r="D171" s="83"/>
      <c r="E171" s="83"/>
      <c r="F171" s="82"/>
    </row>
    <row r="172" spans="1:6" ht="15.6" x14ac:dyDescent="0.3">
      <c r="A172" s="336"/>
      <c r="B172" s="139" t="s">
        <v>371</v>
      </c>
      <c r="C172" s="83"/>
      <c r="D172" s="83"/>
      <c r="E172" s="83"/>
      <c r="F172" s="82"/>
    </row>
    <row r="173" spans="1:6" ht="15.6" x14ac:dyDescent="0.3">
      <c r="A173" s="335" t="s">
        <v>335</v>
      </c>
      <c r="B173" s="138" t="s">
        <v>60</v>
      </c>
      <c r="C173" s="82"/>
      <c r="D173" s="83"/>
      <c r="E173" s="83"/>
      <c r="F173" s="82"/>
    </row>
    <row r="174" spans="1:6" ht="15.6" x14ac:dyDescent="0.3">
      <c r="A174" s="336"/>
      <c r="B174" s="139" t="s">
        <v>371</v>
      </c>
      <c r="C174" s="82"/>
      <c r="D174" s="83"/>
      <c r="E174" s="83"/>
      <c r="F174" s="82"/>
    </row>
    <row r="175" spans="1:6" ht="15.6" x14ac:dyDescent="0.3">
      <c r="A175" s="335" t="s">
        <v>336</v>
      </c>
      <c r="B175" s="138" t="s">
        <v>60</v>
      </c>
      <c r="C175" s="82"/>
      <c r="D175" s="83"/>
      <c r="E175" s="83"/>
      <c r="F175" s="82"/>
    </row>
    <row r="176" spans="1:6" ht="15.6" x14ac:dyDescent="0.3">
      <c r="A176" s="336"/>
      <c r="B176" s="139" t="s">
        <v>371</v>
      </c>
      <c r="C176" s="82"/>
      <c r="D176" s="83"/>
      <c r="E176" s="83"/>
      <c r="F176" s="82"/>
    </row>
    <row r="177" spans="1:6" ht="15.6" x14ac:dyDescent="0.3">
      <c r="A177" s="335" t="s">
        <v>337</v>
      </c>
      <c r="B177" s="138" t="s">
        <v>60</v>
      </c>
      <c r="C177" s="82"/>
      <c r="D177" s="83"/>
      <c r="E177" s="83"/>
      <c r="F177" s="82"/>
    </row>
    <row r="178" spans="1:6" ht="15.6" x14ac:dyDescent="0.3">
      <c r="A178" s="336"/>
      <c r="B178" s="139" t="s">
        <v>371</v>
      </c>
      <c r="C178" s="82"/>
      <c r="D178" s="83"/>
      <c r="E178" s="83"/>
      <c r="F178" s="82"/>
    </row>
    <row r="179" spans="1:6" ht="15.6" x14ac:dyDescent="0.3">
      <c r="A179" s="335" t="s">
        <v>338</v>
      </c>
      <c r="B179" s="138" t="s">
        <v>60</v>
      </c>
      <c r="C179" s="82"/>
      <c r="D179" s="83"/>
      <c r="E179" s="83"/>
      <c r="F179" s="82"/>
    </row>
    <row r="180" spans="1:6" ht="15.6" x14ac:dyDescent="0.3">
      <c r="A180" s="336"/>
      <c r="B180" s="139" t="s">
        <v>371</v>
      </c>
      <c r="C180" s="82"/>
      <c r="D180" s="83"/>
      <c r="E180" s="83"/>
      <c r="F180" s="82"/>
    </row>
    <row r="181" spans="1:6" ht="15.6" x14ac:dyDescent="0.3">
      <c r="A181" s="139" t="s">
        <v>489</v>
      </c>
      <c r="B181" s="139"/>
      <c r="C181" s="82"/>
      <c r="D181" s="83"/>
      <c r="E181" s="83"/>
      <c r="F181" s="82"/>
    </row>
    <row r="182" spans="1:6" ht="15.6" x14ac:dyDescent="0.3">
      <c r="A182" s="334" t="s">
        <v>373</v>
      </c>
      <c r="B182" s="334"/>
      <c r="C182" s="140">
        <f>C165+C167+C169+C171+C173+C175+C177+C179</f>
        <v>0</v>
      </c>
      <c r="D182" s="140">
        <f t="shared" ref="D182:F182" si="22">D165+D167+D169+D171+D173+D175+D177+D179</f>
        <v>0</v>
      </c>
      <c r="E182" s="140">
        <f t="shared" si="22"/>
        <v>0</v>
      </c>
      <c r="F182" s="140">
        <f t="shared" si="22"/>
        <v>0</v>
      </c>
    </row>
    <row r="183" spans="1:6" ht="15.6" x14ac:dyDescent="0.3">
      <c r="A183" s="334" t="s">
        <v>372</v>
      </c>
      <c r="B183" s="334"/>
      <c r="C183" s="140">
        <f>C166+C168+C170+C172+C174+C176+C178+C180+C181</f>
        <v>0</v>
      </c>
      <c r="D183" s="140">
        <f t="shared" ref="D183:F183" si="23">D166+D168+D170+D172+D174+D176+D178+D180+D181</f>
        <v>0</v>
      </c>
      <c r="E183" s="140">
        <f t="shared" si="23"/>
        <v>0</v>
      </c>
      <c r="F183" s="140">
        <f t="shared" si="23"/>
        <v>0</v>
      </c>
    </row>
    <row r="184" spans="1:6" ht="15.6" x14ac:dyDescent="0.3">
      <c r="A184" s="334" t="s">
        <v>240</v>
      </c>
      <c r="B184" s="334"/>
      <c r="C184" s="140">
        <f>C182-C183</f>
        <v>0</v>
      </c>
      <c r="D184" s="140">
        <f t="shared" ref="D184" si="24">D182-D183</f>
        <v>0</v>
      </c>
      <c r="E184" s="140">
        <f t="shared" ref="E184" si="25">E182-E183</f>
        <v>0</v>
      </c>
      <c r="F184" s="140">
        <f t="shared" ref="F184" si="26">F182-F183</f>
        <v>0</v>
      </c>
    </row>
    <row r="187" spans="1:6" ht="20.399999999999999" x14ac:dyDescent="0.35">
      <c r="A187" s="340" t="s">
        <v>483</v>
      </c>
      <c r="B187" s="340"/>
      <c r="C187" s="340"/>
      <c r="D187" s="340"/>
      <c r="E187" s="340"/>
      <c r="F187" s="340"/>
    </row>
    <row r="188" spans="1:6" ht="15.6" x14ac:dyDescent="0.3">
      <c r="A188" s="321" t="s">
        <v>9</v>
      </c>
      <c r="B188" s="321" t="s">
        <v>330</v>
      </c>
      <c r="C188" s="322" t="s">
        <v>3</v>
      </c>
      <c r="D188" s="322"/>
      <c r="E188" s="322"/>
      <c r="F188" s="322"/>
    </row>
    <row r="189" spans="1:6" ht="15.6" x14ac:dyDescent="0.3">
      <c r="A189" s="321"/>
      <c r="B189" s="321"/>
      <c r="C189" s="134" t="s">
        <v>11</v>
      </c>
      <c r="D189" s="134" t="s">
        <v>12</v>
      </c>
      <c r="E189" s="134" t="s">
        <v>10</v>
      </c>
      <c r="F189" s="134" t="s">
        <v>1</v>
      </c>
    </row>
    <row r="190" spans="1:6" ht="15.6" x14ac:dyDescent="0.3">
      <c r="A190" s="337" t="s">
        <v>331</v>
      </c>
      <c r="B190" s="138" t="s">
        <v>60</v>
      </c>
      <c r="C190" s="82">
        <v>0</v>
      </c>
      <c r="D190" s="83">
        <v>0</v>
      </c>
      <c r="E190" s="83">
        <v>0</v>
      </c>
      <c r="F190" s="82">
        <v>0</v>
      </c>
    </row>
    <row r="191" spans="1:6" ht="15.6" x14ac:dyDescent="0.3">
      <c r="A191" s="338"/>
      <c r="B191" s="139" t="s">
        <v>371</v>
      </c>
      <c r="C191" s="82"/>
      <c r="D191" s="83"/>
      <c r="E191" s="83"/>
      <c r="F191" s="82"/>
    </row>
    <row r="192" spans="1:6" ht="15.6" x14ac:dyDescent="0.3">
      <c r="A192" s="335" t="s">
        <v>332</v>
      </c>
      <c r="B192" s="138" t="s">
        <v>60</v>
      </c>
      <c r="C192" s="82"/>
      <c r="D192" s="83"/>
      <c r="E192" s="83"/>
      <c r="F192" s="82"/>
    </row>
    <row r="193" spans="1:6" ht="15.6" x14ac:dyDescent="0.3">
      <c r="A193" s="336"/>
      <c r="B193" s="139" t="s">
        <v>371</v>
      </c>
      <c r="C193" s="82"/>
      <c r="D193" s="83"/>
      <c r="E193" s="83"/>
      <c r="F193" s="82"/>
    </row>
    <row r="194" spans="1:6" ht="15.6" x14ac:dyDescent="0.3">
      <c r="A194" s="337" t="s">
        <v>333</v>
      </c>
      <c r="B194" s="138" t="s">
        <v>60</v>
      </c>
      <c r="C194" s="82"/>
      <c r="D194" s="83"/>
      <c r="E194" s="83"/>
      <c r="F194" s="82"/>
    </row>
    <row r="195" spans="1:6" ht="15.6" x14ac:dyDescent="0.3">
      <c r="A195" s="338"/>
      <c r="B195" s="139" t="s">
        <v>371</v>
      </c>
      <c r="C195" s="82"/>
      <c r="D195" s="83"/>
      <c r="E195" s="83"/>
      <c r="F195" s="82"/>
    </row>
    <row r="196" spans="1:6" ht="15.6" x14ac:dyDescent="0.3">
      <c r="A196" s="335" t="s">
        <v>334</v>
      </c>
      <c r="B196" s="138" t="s">
        <v>60</v>
      </c>
      <c r="C196" s="82"/>
      <c r="D196" s="83"/>
      <c r="E196" s="83"/>
      <c r="F196" s="82"/>
    </row>
    <row r="197" spans="1:6" ht="15.6" x14ac:dyDescent="0.3">
      <c r="A197" s="336"/>
      <c r="B197" s="139" t="s">
        <v>371</v>
      </c>
      <c r="C197" s="83"/>
      <c r="D197" s="83"/>
      <c r="E197" s="83"/>
      <c r="F197" s="82"/>
    </row>
    <row r="198" spans="1:6" ht="15.6" x14ac:dyDescent="0.3">
      <c r="A198" s="335" t="s">
        <v>335</v>
      </c>
      <c r="B198" s="138" t="s">
        <v>60</v>
      </c>
      <c r="C198" s="82"/>
      <c r="D198" s="83"/>
      <c r="E198" s="83"/>
      <c r="F198" s="82"/>
    </row>
    <row r="199" spans="1:6" ht="15.6" x14ac:dyDescent="0.3">
      <c r="A199" s="336"/>
      <c r="B199" s="139" t="s">
        <v>371</v>
      </c>
      <c r="C199" s="82"/>
      <c r="D199" s="83"/>
      <c r="E199" s="83"/>
      <c r="F199" s="82"/>
    </row>
    <row r="200" spans="1:6" ht="15.6" x14ac:dyDescent="0.3">
      <c r="A200" s="335" t="s">
        <v>336</v>
      </c>
      <c r="B200" s="138" t="s">
        <v>60</v>
      </c>
      <c r="C200" s="82"/>
      <c r="D200" s="83"/>
      <c r="E200" s="83"/>
      <c r="F200" s="82"/>
    </row>
    <row r="201" spans="1:6" ht="15.6" x14ac:dyDescent="0.3">
      <c r="A201" s="336"/>
      <c r="B201" s="139" t="s">
        <v>371</v>
      </c>
      <c r="C201" s="82"/>
      <c r="D201" s="83"/>
      <c r="E201" s="83"/>
      <c r="F201" s="82"/>
    </row>
    <row r="202" spans="1:6" ht="15.6" x14ac:dyDescent="0.3">
      <c r="A202" s="335" t="s">
        <v>337</v>
      </c>
      <c r="B202" s="138" t="s">
        <v>60</v>
      </c>
      <c r="C202" s="82"/>
      <c r="D202" s="83"/>
      <c r="E202" s="83"/>
      <c r="F202" s="82"/>
    </row>
    <row r="203" spans="1:6" ht="15.6" x14ac:dyDescent="0.3">
      <c r="A203" s="336"/>
      <c r="B203" s="139" t="s">
        <v>371</v>
      </c>
      <c r="C203" s="82"/>
      <c r="D203" s="83"/>
      <c r="E203" s="83"/>
      <c r="F203" s="82"/>
    </row>
    <row r="204" spans="1:6" ht="15.6" x14ac:dyDescent="0.3">
      <c r="A204" s="335" t="s">
        <v>338</v>
      </c>
      <c r="B204" s="138" t="s">
        <v>60</v>
      </c>
      <c r="C204" s="82"/>
      <c r="D204" s="83"/>
      <c r="E204" s="83"/>
      <c r="F204" s="82"/>
    </row>
    <row r="205" spans="1:6" ht="15.6" x14ac:dyDescent="0.3">
      <c r="A205" s="336"/>
      <c r="B205" s="139" t="s">
        <v>371</v>
      </c>
      <c r="C205" s="82"/>
      <c r="D205" s="83"/>
      <c r="E205" s="83"/>
      <c r="F205" s="82"/>
    </row>
    <row r="206" spans="1:6" ht="15.6" x14ac:dyDescent="0.3">
      <c r="A206" s="139" t="s">
        <v>489</v>
      </c>
      <c r="B206" s="139"/>
      <c r="C206" s="82"/>
      <c r="D206" s="83"/>
      <c r="E206" s="83"/>
      <c r="F206" s="82"/>
    </row>
    <row r="207" spans="1:6" ht="15.6" x14ac:dyDescent="0.3">
      <c r="A207" s="334" t="s">
        <v>373</v>
      </c>
      <c r="B207" s="334"/>
      <c r="C207" s="140">
        <f>C190+C192+C194+C196+C198+C200+C202+C204</f>
        <v>0</v>
      </c>
      <c r="D207" s="140">
        <f t="shared" ref="D207:F207" si="27">D190+D192+D194+D196+D198+D200+D202+D204</f>
        <v>0</v>
      </c>
      <c r="E207" s="140">
        <f t="shared" si="27"/>
        <v>0</v>
      </c>
      <c r="F207" s="140">
        <f t="shared" si="27"/>
        <v>0</v>
      </c>
    </row>
    <row r="208" spans="1:6" ht="15.6" x14ac:dyDescent="0.3">
      <c r="A208" s="334" t="s">
        <v>372</v>
      </c>
      <c r="B208" s="334"/>
      <c r="C208" s="140">
        <f>C191+C193+C195+C197+C199+C201+C203+C205+C206</f>
        <v>0</v>
      </c>
      <c r="D208" s="140">
        <f t="shared" ref="D208:F208" si="28">D191+D193+D195+D197+D199+D201+D203+D205+D206</f>
        <v>0</v>
      </c>
      <c r="E208" s="140">
        <f t="shared" si="28"/>
        <v>0</v>
      </c>
      <c r="F208" s="140">
        <f t="shared" si="28"/>
        <v>0</v>
      </c>
    </row>
    <row r="209" spans="1:6" ht="15.6" x14ac:dyDescent="0.3">
      <c r="A209" s="334" t="s">
        <v>240</v>
      </c>
      <c r="B209" s="334"/>
      <c r="C209" s="140">
        <f>C207-C208</f>
        <v>0</v>
      </c>
      <c r="D209" s="140">
        <f t="shared" ref="D209" si="29">D207-D208</f>
        <v>0</v>
      </c>
      <c r="E209" s="140">
        <f t="shared" ref="E209" si="30">E207-E208</f>
        <v>0</v>
      </c>
      <c r="F209" s="140">
        <f t="shared" ref="F209" si="31">F207-F208</f>
        <v>0</v>
      </c>
    </row>
    <row r="212" spans="1:6" ht="20.399999999999999" x14ac:dyDescent="0.35">
      <c r="A212" s="340" t="s">
        <v>484</v>
      </c>
      <c r="B212" s="340"/>
      <c r="C212" s="340"/>
      <c r="D212" s="340"/>
      <c r="E212" s="340"/>
      <c r="F212" s="340"/>
    </row>
    <row r="213" spans="1:6" ht="15.6" x14ac:dyDescent="0.3">
      <c r="A213" s="321" t="s">
        <v>9</v>
      </c>
      <c r="B213" s="321" t="s">
        <v>330</v>
      </c>
      <c r="C213" s="322" t="s">
        <v>3</v>
      </c>
      <c r="D213" s="322"/>
      <c r="E213" s="322"/>
      <c r="F213" s="322"/>
    </row>
    <row r="214" spans="1:6" ht="15.6" x14ac:dyDescent="0.3">
      <c r="A214" s="321"/>
      <c r="B214" s="321"/>
      <c r="C214" s="134" t="s">
        <v>11</v>
      </c>
      <c r="D214" s="134" t="s">
        <v>12</v>
      </c>
      <c r="E214" s="134" t="s">
        <v>10</v>
      </c>
      <c r="F214" s="134" t="s">
        <v>1</v>
      </c>
    </row>
    <row r="215" spans="1:6" ht="15.6" x14ac:dyDescent="0.3">
      <c r="A215" s="337" t="s">
        <v>331</v>
      </c>
      <c r="B215" s="138" t="s">
        <v>60</v>
      </c>
      <c r="C215" s="82">
        <v>0</v>
      </c>
      <c r="D215" s="83">
        <v>0</v>
      </c>
      <c r="E215" s="83">
        <v>0</v>
      </c>
      <c r="F215" s="82">
        <v>0</v>
      </c>
    </row>
    <row r="216" spans="1:6" ht="15.6" x14ac:dyDescent="0.3">
      <c r="A216" s="338"/>
      <c r="B216" s="139" t="s">
        <v>371</v>
      </c>
      <c r="C216" s="82"/>
      <c r="D216" s="83"/>
      <c r="E216" s="83"/>
      <c r="F216" s="82"/>
    </row>
    <row r="217" spans="1:6" ht="15.6" x14ac:dyDescent="0.3">
      <c r="A217" s="335" t="s">
        <v>332</v>
      </c>
      <c r="B217" s="138" t="s">
        <v>60</v>
      </c>
      <c r="C217" s="82"/>
      <c r="D217" s="83"/>
      <c r="E217" s="83"/>
      <c r="F217" s="82"/>
    </row>
    <row r="218" spans="1:6" ht="15.6" x14ac:dyDescent="0.3">
      <c r="A218" s="336"/>
      <c r="B218" s="139" t="s">
        <v>371</v>
      </c>
      <c r="C218" s="82"/>
      <c r="D218" s="83"/>
      <c r="E218" s="83"/>
      <c r="F218" s="82"/>
    </row>
    <row r="219" spans="1:6" ht="15.6" x14ac:dyDescent="0.3">
      <c r="A219" s="337" t="s">
        <v>333</v>
      </c>
      <c r="B219" s="138" t="s">
        <v>60</v>
      </c>
      <c r="C219" s="82"/>
      <c r="D219" s="83"/>
      <c r="E219" s="83"/>
      <c r="F219" s="82"/>
    </row>
    <row r="220" spans="1:6" ht="15.6" x14ac:dyDescent="0.3">
      <c r="A220" s="338"/>
      <c r="B220" s="139" t="s">
        <v>371</v>
      </c>
      <c r="C220" s="82"/>
      <c r="D220" s="83"/>
      <c r="E220" s="83"/>
      <c r="F220" s="82"/>
    </row>
    <row r="221" spans="1:6" ht="15.6" x14ac:dyDescent="0.3">
      <c r="A221" s="335" t="s">
        <v>334</v>
      </c>
      <c r="B221" s="138" t="s">
        <v>60</v>
      </c>
      <c r="C221" s="82"/>
      <c r="D221" s="83"/>
      <c r="E221" s="83"/>
      <c r="F221" s="82"/>
    </row>
    <row r="222" spans="1:6" ht="15.6" x14ac:dyDescent="0.3">
      <c r="A222" s="336"/>
      <c r="B222" s="139" t="s">
        <v>371</v>
      </c>
      <c r="C222" s="83"/>
      <c r="D222" s="83"/>
      <c r="E222" s="83"/>
      <c r="F222" s="82"/>
    </row>
    <row r="223" spans="1:6" ht="15.6" x14ac:dyDescent="0.3">
      <c r="A223" s="335" t="s">
        <v>335</v>
      </c>
      <c r="B223" s="138" t="s">
        <v>60</v>
      </c>
      <c r="C223" s="82"/>
      <c r="D223" s="83"/>
      <c r="E223" s="83"/>
      <c r="F223" s="82"/>
    </row>
    <row r="224" spans="1:6" ht="15.6" x14ac:dyDescent="0.3">
      <c r="A224" s="336"/>
      <c r="B224" s="139" t="s">
        <v>371</v>
      </c>
      <c r="C224" s="82"/>
      <c r="D224" s="83"/>
      <c r="E224" s="83"/>
      <c r="F224" s="82"/>
    </row>
    <row r="225" spans="1:6" ht="15.6" x14ac:dyDescent="0.3">
      <c r="A225" s="335" t="s">
        <v>336</v>
      </c>
      <c r="B225" s="138" t="s">
        <v>60</v>
      </c>
      <c r="C225" s="82"/>
      <c r="D225" s="83"/>
      <c r="E225" s="83"/>
      <c r="F225" s="82"/>
    </row>
    <row r="226" spans="1:6" ht="15.6" x14ac:dyDescent="0.3">
      <c r="A226" s="336"/>
      <c r="B226" s="139" t="s">
        <v>371</v>
      </c>
      <c r="C226" s="82"/>
      <c r="D226" s="83"/>
      <c r="E226" s="83"/>
      <c r="F226" s="82"/>
    </row>
    <row r="227" spans="1:6" ht="15.6" x14ac:dyDescent="0.3">
      <c r="A227" s="335" t="s">
        <v>337</v>
      </c>
      <c r="B227" s="138" t="s">
        <v>60</v>
      </c>
      <c r="C227" s="82"/>
      <c r="D227" s="83"/>
      <c r="E227" s="83"/>
      <c r="F227" s="82"/>
    </row>
    <row r="228" spans="1:6" ht="15.6" x14ac:dyDescent="0.3">
      <c r="A228" s="336"/>
      <c r="B228" s="139" t="s">
        <v>371</v>
      </c>
      <c r="C228" s="82"/>
      <c r="D228" s="83"/>
      <c r="E228" s="83"/>
      <c r="F228" s="82"/>
    </row>
    <row r="229" spans="1:6" ht="15.6" x14ac:dyDescent="0.3">
      <c r="A229" s="335" t="s">
        <v>338</v>
      </c>
      <c r="B229" s="138" t="s">
        <v>60</v>
      </c>
      <c r="C229" s="82"/>
      <c r="D229" s="83"/>
      <c r="E229" s="83"/>
      <c r="F229" s="82"/>
    </row>
    <row r="230" spans="1:6" ht="15.6" x14ac:dyDescent="0.3">
      <c r="A230" s="336"/>
      <c r="B230" s="139" t="s">
        <v>371</v>
      </c>
      <c r="C230" s="82"/>
      <c r="D230" s="83"/>
      <c r="E230" s="83"/>
      <c r="F230" s="82"/>
    </row>
    <row r="231" spans="1:6" ht="15.6" x14ac:dyDescent="0.3">
      <c r="A231" s="139" t="s">
        <v>489</v>
      </c>
      <c r="B231" s="139"/>
      <c r="C231" s="82"/>
      <c r="D231" s="83"/>
      <c r="E231" s="83"/>
      <c r="F231" s="82"/>
    </row>
    <row r="232" spans="1:6" ht="15.6" x14ac:dyDescent="0.3">
      <c r="A232" s="334" t="s">
        <v>373</v>
      </c>
      <c r="B232" s="334"/>
      <c r="C232" s="140">
        <f>C215+C217+C219+C221+C223+C225+C227+C229</f>
        <v>0</v>
      </c>
      <c r="D232" s="140">
        <f t="shared" ref="D232:F232" si="32">D215+D217+D219+D221+D223+D225+D227+D229</f>
        <v>0</v>
      </c>
      <c r="E232" s="140">
        <f t="shared" si="32"/>
        <v>0</v>
      </c>
      <c r="F232" s="140">
        <f t="shared" si="32"/>
        <v>0</v>
      </c>
    </row>
    <row r="233" spans="1:6" ht="15.6" x14ac:dyDescent="0.3">
      <c r="A233" s="334" t="s">
        <v>372</v>
      </c>
      <c r="B233" s="334"/>
      <c r="C233" s="140">
        <f>C216+C218+C220+C222+C224+C226+C228+C230+C231</f>
        <v>0</v>
      </c>
      <c r="D233" s="140">
        <f t="shared" ref="D233:F233" si="33">D216+D218+D220+D222+D224+D226+D228+D230+D231</f>
        <v>0</v>
      </c>
      <c r="E233" s="140">
        <f t="shared" si="33"/>
        <v>0</v>
      </c>
      <c r="F233" s="140">
        <f t="shared" si="33"/>
        <v>0</v>
      </c>
    </row>
    <row r="234" spans="1:6" ht="15.6" x14ac:dyDescent="0.3">
      <c r="A234" s="334" t="s">
        <v>240</v>
      </c>
      <c r="B234" s="334"/>
      <c r="C234" s="140">
        <f>C232-C233</f>
        <v>0</v>
      </c>
      <c r="D234" s="140">
        <f t="shared" ref="D234" si="34">D232-D233</f>
        <v>0</v>
      </c>
      <c r="E234" s="140">
        <f t="shared" ref="E234" si="35">E232-E233</f>
        <v>0</v>
      </c>
      <c r="F234" s="140">
        <f t="shared" ref="F234" si="36">F232-F233</f>
        <v>0</v>
      </c>
    </row>
    <row r="237" spans="1:6" ht="20.399999999999999" x14ac:dyDescent="0.35">
      <c r="A237" s="340" t="s">
        <v>485</v>
      </c>
      <c r="B237" s="340"/>
      <c r="C237" s="340"/>
      <c r="D237" s="340"/>
      <c r="E237" s="340"/>
      <c r="F237" s="340"/>
    </row>
    <row r="238" spans="1:6" ht="15.6" x14ac:dyDescent="0.3">
      <c r="A238" s="321" t="s">
        <v>9</v>
      </c>
      <c r="B238" s="321" t="s">
        <v>330</v>
      </c>
      <c r="C238" s="322" t="s">
        <v>3</v>
      </c>
      <c r="D238" s="322"/>
      <c r="E238" s="322"/>
      <c r="F238" s="322"/>
    </row>
    <row r="239" spans="1:6" ht="15.6" x14ac:dyDescent="0.3">
      <c r="A239" s="321"/>
      <c r="B239" s="321"/>
      <c r="C239" s="134" t="s">
        <v>11</v>
      </c>
      <c r="D239" s="134" t="s">
        <v>12</v>
      </c>
      <c r="E239" s="134" t="s">
        <v>10</v>
      </c>
      <c r="F239" s="134" t="s">
        <v>1</v>
      </c>
    </row>
    <row r="240" spans="1:6" ht="15.6" x14ac:dyDescent="0.3">
      <c r="A240" s="337" t="s">
        <v>331</v>
      </c>
      <c r="B240" s="138" t="s">
        <v>60</v>
      </c>
      <c r="C240" s="82">
        <v>0</v>
      </c>
      <c r="D240" s="83">
        <v>0</v>
      </c>
      <c r="E240" s="83">
        <v>0</v>
      </c>
      <c r="F240" s="82">
        <v>0</v>
      </c>
    </row>
    <row r="241" spans="1:6" ht="15.6" x14ac:dyDescent="0.3">
      <c r="A241" s="338"/>
      <c r="B241" s="139" t="s">
        <v>371</v>
      </c>
      <c r="C241" s="82"/>
      <c r="D241" s="83"/>
      <c r="E241" s="83"/>
      <c r="F241" s="82"/>
    </row>
    <row r="242" spans="1:6" ht="15.6" x14ac:dyDescent="0.3">
      <c r="A242" s="335" t="s">
        <v>332</v>
      </c>
      <c r="B242" s="138" t="s">
        <v>60</v>
      </c>
      <c r="C242" s="82"/>
      <c r="D242" s="83"/>
      <c r="E242" s="83"/>
      <c r="F242" s="82"/>
    </row>
    <row r="243" spans="1:6" ht="15.6" x14ac:dyDescent="0.3">
      <c r="A243" s="336"/>
      <c r="B243" s="139" t="s">
        <v>371</v>
      </c>
      <c r="C243" s="82"/>
      <c r="D243" s="83"/>
      <c r="E243" s="83"/>
      <c r="F243" s="82"/>
    </row>
    <row r="244" spans="1:6" ht="15.6" x14ac:dyDescent="0.3">
      <c r="A244" s="337" t="s">
        <v>333</v>
      </c>
      <c r="B244" s="138" t="s">
        <v>60</v>
      </c>
      <c r="C244" s="82"/>
      <c r="D244" s="83"/>
      <c r="E244" s="83"/>
      <c r="F244" s="82"/>
    </row>
    <row r="245" spans="1:6" ht="15.6" x14ac:dyDescent="0.3">
      <c r="A245" s="338"/>
      <c r="B245" s="139" t="s">
        <v>371</v>
      </c>
      <c r="C245" s="82"/>
      <c r="D245" s="83"/>
      <c r="E245" s="83"/>
      <c r="F245" s="82"/>
    </row>
    <row r="246" spans="1:6" ht="15.6" x14ac:dyDescent="0.3">
      <c r="A246" s="335" t="s">
        <v>334</v>
      </c>
      <c r="B246" s="138" t="s">
        <v>60</v>
      </c>
      <c r="C246" s="82"/>
      <c r="D246" s="83"/>
      <c r="E246" s="83"/>
      <c r="F246" s="82"/>
    </row>
    <row r="247" spans="1:6" ht="15.6" x14ac:dyDescent="0.3">
      <c r="A247" s="336"/>
      <c r="B247" s="139" t="s">
        <v>371</v>
      </c>
      <c r="C247" s="83"/>
      <c r="D247" s="83"/>
      <c r="E247" s="83"/>
      <c r="F247" s="82"/>
    </row>
    <row r="248" spans="1:6" ht="15.6" x14ac:dyDescent="0.3">
      <c r="A248" s="335" t="s">
        <v>335</v>
      </c>
      <c r="B248" s="138" t="s">
        <v>60</v>
      </c>
      <c r="C248" s="82"/>
      <c r="D248" s="83"/>
      <c r="E248" s="83"/>
      <c r="F248" s="82"/>
    </row>
    <row r="249" spans="1:6" ht="15.6" x14ac:dyDescent="0.3">
      <c r="A249" s="336"/>
      <c r="B249" s="139" t="s">
        <v>371</v>
      </c>
      <c r="C249" s="82"/>
      <c r="D249" s="83"/>
      <c r="E249" s="83"/>
      <c r="F249" s="82"/>
    </row>
    <row r="250" spans="1:6" ht="15.6" x14ac:dyDescent="0.3">
      <c r="A250" s="335" t="s">
        <v>336</v>
      </c>
      <c r="B250" s="138" t="s">
        <v>60</v>
      </c>
      <c r="C250" s="82"/>
      <c r="D250" s="83"/>
      <c r="E250" s="83"/>
      <c r="F250" s="82"/>
    </row>
    <row r="251" spans="1:6" ht="15.6" x14ac:dyDescent="0.3">
      <c r="A251" s="336"/>
      <c r="B251" s="139" t="s">
        <v>371</v>
      </c>
      <c r="C251" s="82"/>
      <c r="D251" s="83"/>
      <c r="E251" s="83"/>
      <c r="F251" s="82"/>
    </row>
    <row r="252" spans="1:6" ht="15.6" x14ac:dyDescent="0.3">
      <c r="A252" s="335" t="s">
        <v>337</v>
      </c>
      <c r="B252" s="138" t="s">
        <v>60</v>
      </c>
      <c r="C252" s="82"/>
      <c r="D252" s="83"/>
      <c r="E252" s="83"/>
      <c r="F252" s="82"/>
    </row>
    <row r="253" spans="1:6" ht="15.6" x14ac:dyDescent="0.3">
      <c r="A253" s="336"/>
      <c r="B253" s="139" t="s">
        <v>371</v>
      </c>
      <c r="C253" s="82"/>
      <c r="D253" s="83"/>
      <c r="E253" s="83"/>
      <c r="F253" s="82"/>
    </row>
    <row r="254" spans="1:6" ht="15.6" x14ac:dyDescent="0.3">
      <c r="A254" s="335" t="s">
        <v>338</v>
      </c>
      <c r="B254" s="138" t="s">
        <v>60</v>
      </c>
      <c r="C254" s="82"/>
      <c r="D254" s="83"/>
      <c r="E254" s="83"/>
      <c r="F254" s="82"/>
    </row>
    <row r="255" spans="1:6" ht="15.6" x14ac:dyDescent="0.3">
      <c r="A255" s="336"/>
      <c r="B255" s="139" t="s">
        <v>371</v>
      </c>
      <c r="C255" s="82"/>
      <c r="D255" s="83"/>
      <c r="E255" s="83"/>
      <c r="F255" s="82"/>
    </row>
    <row r="256" spans="1:6" ht="15.6" x14ac:dyDescent="0.3">
      <c r="A256" s="139" t="s">
        <v>489</v>
      </c>
      <c r="B256" s="139"/>
      <c r="C256" s="82"/>
      <c r="D256" s="83"/>
      <c r="E256" s="83"/>
      <c r="F256" s="82"/>
    </row>
    <row r="257" spans="1:6" ht="15.6" x14ac:dyDescent="0.3">
      <c r="A257" s="334" t="s">
        <v>373</v>
      </c>
      <c r="B257" s="334"/>
      <c r="C257" s="140">
        <f>C240+C242+C244+C246+C248+C250+C252+C254</f>
        <v>0</v>
      </c>
      <c r="D257" s="140">
        <f t="shared" ref="D257:F257" si="37">D240+D242+D244+D246+D248+D250+D252+D254</f>
        <v>0</v>
      </c>
      <c r="E257" s="140">
        <f t="shared" si="37"/>
        <v>0</v>
      </c>
      <c r="F257" s="140">
        <f t="shared" si="37"/>
        <v>0</v>
      </c>
    </row>
    <row r="258" spans="1:6" ht="15.6" x14ac:dyDescent="0.3">
      <c r="A258" s="334" t="s">
        <v>372</v>
      </c>
      <c r="B258" s="334"/>
      <c r="C258" s="140">
        <f>C241+C243+C245+C247+C249+C251+C253+C255+C256</f>
        <v>0</v>
      </c>
      <c r="D258" s="140">
        <f t="shared" ref="D258:F258" si="38">D241+D243+D245+D247+D249+D251+D253+D255+D256</f>
        <v>0</v>
      </c>
      <c r="E258" s="140">
        <f t="shared" si="38"/>
        <v>0</v>
      </c>
      <c r="F258" s="140">
        <f t="shared" si="38"/>
        <v>0</v>
      </c>
    </row>
    <row r="259" spans="1:6" ht="15.6" x14ac:dyDescent="0.3">
      <c r="A259" s="334" t="s">
        <v>240</v>
      </c>
      <c r="B259" s="334"/>
      <c r="C259" s="140">
        <f>C257-C258</f>
        <v>0</v>
      </c>
      <c r="D259" s="140">
        <f t="shared" ref="D259" si="39">D257-D258</f>
        <v>0</v>
      </c>
      <c r="E259" s="140">
        <f t="shared" ref="E259" si="40">E257-E258</f>
        <v>0</v>
      </c>
      <c r="F259" s="140">
        <f t="shared" ref="F259" si="41">F257-F258</f>
        <v>0</v>
      </c>
    </row>
    <row r="262" spans="1:6" ht="20.399999999999999" x14ac:dyDescent="0.35">
      <c r="A262" s="340" t="s">
        <v>486</v>
      </c>
      <c r="B262" s="340"/>
      <c r="C262" s="340"/>
      <c r="D262" s="340"/>
      <c r="E262" s="340"/>
      <c r="F262" s="340"/>
    </row>
    <row r="263" spans="1:6" ht="15.6" x14ac:dyDescent="0.3">
      <c r="A263" s="321" t="s">
        <v>9</v>
      </c>
      <c r="B263" s="321" t="s">
        <v>330</v>
      </c>
      <c r="C263" s="322" t="s">
        <v>3</v>
      </c>
      <c r="D263" s="322"/>
      <c r="E263" s="322"/>
      <c r="F263" s="322"/>
    </row>
    <row r="264" spans="1:6" ht="15.6" x14ac:dyDescent="0.3">
      <c r="A264" s="321"/>
      <c r="B264" s="321"/>
      <c r="C264" s="134" t="s">
        <v>11</v>
      </c>
      <c r="D264" s="134" t="s">
        <v>12</v>
      </c>
      <c r="E264" s="134" t="s">
        <v>10</v>
      </c>
      <c r="F264" s="134" t="s">
        <v>1</v>
      </c>
    </row>
    <row r="265" spans="1:6" ht="15.6" x14ac:dyDescent="0.3">
      <c r="A265" s="337" t="s">
        <v>331</v>
      </c>
      <c r="B265" s="138" t="s">
        <v>60</v>
      </c>
      <c r="C265" s="82">
        <v>0</v>
      </c>
      <c r="D265" s="83">
        <v>0</v>
      </c>
      <c r="E265" s="83">
        <v>0</v>
      </c>
      <c r="F265" s="82">
        <v>0</v>
      </c>
    </row>
    <row r="266" spans="1:6" ht="15.6" x14ac:dyDescent="0.3">
      <c r="A266" s="338"/>
      <c r="B266" s="139" t="s">
        <v>371</v>
      </c>
      <c r="C266" s="82"/>
      <c r="D266" s="83"/>
      <c r="E266" s="83"/>
      <c r="F266" s="82"/>
    </row>
    <row r="267" spans="1:6" ht="15.6" x14ac:dyDescent="0.3">
      <c r="A267" s="335" t="s">
        <v>332</v>
      </c>
      <c r="B267" s="138" t="s">
        <v>60</v>
      </c>
      <c r="C267" s="82"/>
      <c r="D267" s="83"/>
      <c r="E267" s="83"/>
      <c r="F267" s="82"/>
    </row>
    <row r="268" spans="1:6" ht="15.6" x14ac:dyDescent="0.3">
      <c r="A268" s="336"/>
      <c r="B268" s="139" t="s">
        <v>371</v>
      </c>
      <c r="C268" s="82"/>
      <c r="D268" s="83"/>
      <c r="E268" s="83"/>
      <c r="F268" s="82"/>
    </row>
    <row r="269" spans="1:6" ht="15.6" x14ac:dyDescent="0.3">
      <c r="A269" s="337" t="s">
        <v>333</v>
      </c>
      <c r="B269" s="138" t="s">
        <v>60</v>
      </c>
      <c r="C269" s="82"/>
      <c r="D269" s="83"/>
      <c r="E269" s="83"/>
      <c r="F269" s="82"/>
    </row>
    <row r="270" spans="1:6" ht="15.6" x14ac:dyDescent="0.3">
      <c r="A270" s="338"/>
      <c r="B270" s="139" t="s">
        <v>371</v>
      </c>
      <c r="C270" s="82"/>
      <c r="D270" s="83"/>
      <c r="E270" s="83"/>
      <c r="F270" s="82"/>
    </row>
    <row r="271" spans="1:6" ht="15.6" x14ac:dyDescent="0.3">
      <c r="A271" s="335" t="s">
        <v>334</v>
      </c>
      <c r="B271" s="138" t="s">
        <v>60</v>
      </c>
      <c r="C271" s="82"/>
      <c r="D271" s="83"/>
      <c r="E271" s="83"/>
      <c r="F271" s="82"/>
    </row>
    <row r="272" spans="1:6" ht="15.6" x14ac:dyDescent="0.3">
      <c r="A272" s="336"/>
      <c r="B272" s="139" t="s">
        <v>371</v>
      </c>
      <c r="C272" s="83"/>
      <c r="D272" s="83"/>
      <c r="E272" s="83"/>
      <c r="F272" s="82"/>
    </row>
    <row r="273" spans="1:6" ht="15.6" x14ac:dyDescent="0.3">
      <c r="A273" s="335" t="s">
        <v>335</v>
      </c>
      <c r="B273" s="138" t="s">
        <v>60</v>
      </c>
      <c r="C273" s="82"/>
      <c r="D273" s="83"/>
      <c r="E273" s="83"/>
      <c r="F273" s="82"/>
    </row>
    <row r="274" spans="1:6" ht="15.6" x14ac:dyDescent="0.3">
      <c r="A274" s="336"/>
      <c r="B274" s="139" t="s">
        <v>371</v>
      </c>
      <c r="C274" s="82"/>
      <c r="D274" s="83"/>
      <c r="E274" s="83"/>
      <c r="F274" s="82"/>
    </row>
    <row r="275" spans="1:6" ht="15.6" x14ac:dyDescent="0.3">
      <c r="A275" s="335" t="s">
        <v>336</v>
      </c>
      <c r="B275" s="138" t="s">
        <v>60</v>
      </c>
      <c r="C275" s="82"/>
      <c r="D275" s="83"/>
      <c r="E275" s="83"/>
      <c r="F275" s="82"/>
    </row>
    <row r="276" spans="1:6" ht="15.6" x14ac:dyDescent="0.3">
      <c r="A276" s="336"/>
      <c r="B276" s="139" t="s">
        <v>371</v>
      </c>
      <c r="C276" s="82"/>
      <c r="D276" s="83"/>
      <c r="E276" s="83"/>
      <c r="F276" s="82"/>
    </row>
    <row r="277" spans="1:6" ht="15.6" x14ac:dyDescent="0.3">
      <c r="A277" s="335" t="s">
        <v>337</v>
      </c>
      <c r="B277" s="138" t="s">
        <v>60</v>
      </c>
      <c r="C277" s="82"/>
      <c r="D277" s="83"/>
      <c r="E277" s="83"/>
      <c r="F277" s="82"/>
    </row>
    <row r="278" spans="1:6" ht="15.6" x14ac:dyDescent="0.3">
      <c r="A278" s="336"/>
      <c r="B278" s="139" t="s">
        <v>371</v>
      </c>
      <c r="C278" s="82"/>
      <c r="D278" s="83"/>
      <c r="E278" s="83"/>
      <c r="F278" s="82"/>
    </row>
    <row r="279" spans="1:6" ht="15.6" x14ac:dyDescent="0.3">
      <c r="A279" s="335" t="s">
        <v>338</v>
      </c>
      <c r="B279" s="138" t="s">
        <v>60</v>
      </c>
      <c r="C279" s="82"/>
      <c r="D279" s="83"/>
      <c r="E279" s="83"/>
      <c r="F279" s="82"/>
    </row>
    <row r="280" spans="1:6" ht="15.6" x14ac:dyDescent="0.3">
      <c r="A280" s="336"/>
      <c r="B280" s="139" t="s">
        <v>371</v>
      </c>
      <c r="C280" s="82"/>
      <c r="D280" s="83"/>
      <c r="E280" s="83"/>
      <c r="F280" s="82"/>
    </row>
    <row r="281" spans="1:6" ht="15.6" x14ac:dyDescent="0.3">
      <c r="A281" s="139" t="s">
        <v>489</v>
      </c>
      <c r="B281" s="139"/>
      <c r="C281" s="82"/>
      <c r="D281" s="83"/>
      <c r="E281" s="83"/>
      <c r="F281" s="82"/>
    </row>
    <row r="282" spans="1:6" ht="15.6" x14ac:dyDescent="0.3">
      <c r="A282" s="334" t="s">
        <v>373</v>
      </c>
      <c r="B282" s="334"/>
      <c r="C282" s="140">
        <f>C265+C267+C269+C271+C273+C275+C277+C279</f>
        <v>0</v>
      </c>
      <c r="D282" s="140">
        <f t="shared" ref="D282:F282" si="42">D265+D267+D269+D271+D273+D275+D277+D279</f>
        <v>0</v>
      </c>
      <c r="E282" s="140">
        <f t="shared" si="42"/>
        <v>0</v>
      </c>
      <c r="F282" s="140">
        <f t="shared" si="42"/>
        <v>0</v>
      </c>
    </row>
    <row r="283" spans="1:6" ht="15.6" x14ac:dyDescent="0.3">
      <c r="A283" s="334" t="s">
        <v>372</v>
      </c>
      <c r="B283" s="334"/>
      <c r="C283" s="140">
        <f>C266+C268+C270+C272+C274+C276+C278+C280+C281</f>
        <v>0</v>
      </c>
      <c r="D283" s="140">
        <f t="shared" ref="D283:F283" si="43">D266+D268+D270+D272+D274+D276+D278+D280+D281</f>
        <v>0</v>
      </c>
      <c r="E283" s="140">
        <f t="shared" si="43"/>
        <v>0</v>
      </c>
      <c r="F283" s="140">
        <f t="shared" si="43"/>
        <v>0</v>
      </c>
    </row>
    <row r="284" spans="1:6" ht="15.6" x14ac:dyDescent="0.3">
      <c r="A284" s="334" t="s">
        <v>240</v>
      </c>
      <c r="B284" s="334"/>
      <c r="C284" s="140">
        <f>C282-C283</f>
        <v>0</v>
      </c>
      <c r="D284" s="140">
        <f t="shared" ref="D284" si="44">D282-D283</f>
        <v>0</v>
      </c>
      <c r="E284" s="140">
        <f t="shared" ref="E284" si="45">E282-E283</f>
        <v>0</v>
      </c>
      <c r="F284" s="140">
        <f t="shared" ref="F284" si="46">F282-F283</f>
        <v>0</v>
      </c>
    </row>
    <row r="287" spans="1:6" ht="20.399999999999999" x14ac:dyDescent="0.35">
      <c r="A287" s="340" t="s">
        <v>487</v>
      </c>
      <c r="B287" s="340"/>
      <c r="C287" s="340"/>
      <c r="D287" s="340"/>
      <c r="E287" s="340"/>
      <c r="F287" s="340"/>
    </row>
    <row r="288" spans="1:6" ht="15.6" x14ac:dyDescent="0.3">
      <c r="A288" s="321" t="s">
        <v>9</v>
      </c>
      <c r="B288" s="321" t="s">
        <v>330</v>
      </c>
      <c r="C288" s="322" t="s">
        <v>3</v>
      </c>
      <c r="D288" s="322"/>
      <c r="E288" s="322"/>
      <c r="F288" s="322"/>
    </row>
    <row r="289" spans="1:6" ht="15.6" x14ac:dyDescent="0.3">
      <c r="A289" s="321"/>
      <c r="B289" s="321"/>
      <c r="C289" s="134" t="s">
        <v>11</v>
      </c>
      <c r="D289" s="134" t="s">
        <v>12</v>
      </c>
      <c r="E289" s="134" t="s">
        <v>10</v>
      </c>
      <c r="F289" s="134" t="s">
        <v>1</v>
      </c>
    </row>
    <row r="290" spans="1:6" ht="15.6" x14ac:dyDescent="0.3">
      <c r="A290" s="337" t="s">
        <v>331</v>
      </c>
      <c r="B290" s="138" t="s">
        <v>60</v>
      </c>
      <c r="C290" s="82">
        <v>0</v>
      </c>
      <c r="D290" s="83">
        <v>0</v>
      </c>
      <c r="E290" s="83">
        <v>0</v>
      </c>
      <c r="F290" s="82">
        <v>0</v>
      </c>
    </row>
    <row r="291" spans="1:6" ht="15.6" x14ac:dyDescent="0.3">
      <c r="A291" s="338"/>
      <c r="B291" s="139" t="s">
        <v>371</v>
      </c>
      <c r="C291" s="82"/>
      <c r="D291" s="83"/>
      <c r="E291" s="83"/>
      <c r="F291" s="82"/>
    </row>
    <row r="292" spans="1:6" ht="15.6" x14ac:dyDescent="0.3">
      <c r="A292" s="335" t="s">
        <v>332</v>
      </c>
      <c r="B292" s="138" t="s">
        <v>60</v>
      </c>
      <c r="C292" s="82"/>
      <c r="D292" s="83"/>
      <c r="E292" s="83"/>
      <c r="F292" s="82"/>
    </row>
    <row r="293" spans="1:6" ht="15.6" x14ac:dyDescent="0.3">
      <c r="A293" s="336"/>
      <c r="B293" s="139" t="s">
        <v>371</v>
      </c>
      <c r="C293" s="82"/>
      <c r="D293" s="83"/>
      <c r="E293" s="83"/>
      <c r="F293" s="82"/>
    </row>
    <row r="294" spans="1:6" ht="15.6" x14ac:dyDescent="0.3">
      <c r="A294" s="337" t="s">
        <v>333</v>
      </c>
      <c r="B294" s="138" t="s">
        <v>60</v>
      </c>
      <c r="C294" s="82"/>
      <c r="D294" s="83"/>
      <c r="E294" s="83"/>
      <c r="F294" s="82"/>
    </row>
    <row r="295" spans="1:6" ht="15.6" x14ac:dyDescent="0.3">
      <c r="A295" s="338"/>
      <c r="B295" s="139" t="s">
        <v>371</v>
      </c>
      <c r="C295" s="82"/>
      <c r="D295" s="83"/>
      <c r="E295" s="83"/>
      <c r="F295" s="82"/>
    </row>
    <row r="296" spans="1:6" ht="15.6" x14ac:dyDescent="0.3">
      <c r="A296" s="335" t="s">
        <v>334</v>
      </c>
      <c r="B296" s="138" t="s">
        <v>60</v>
      </c>
      <c r="C296" s="82"/>
      <c r="D296" s="83"/>
      <c r="E296" s="83"/>
      <c r="F296" s="82"/>
    </row>
    <row r="297" spans="1:6" ht="15.6" x14ac:dyDescent="0.3">
      <c r="A297" s="336"/>
      <c r="B297" s="139" t="s">
        <v>371</v>
      </c>
      <c r="C297" s="83"/>
      <c r="D297" s="83"/>
      <c r="E297" s="83"/>
      <c r="F297" s="82"/>
    </row>
    <row r="298" spans="1:6" ht="15.6" x14ac:dyDescent="0.3">
      <c r="A298" s="335" t="s">
        <v>335</v>
      </c>
      <c r="B298" s="138" t="s">
        <v>60</v>
      </c>
      <c r="C298" s="82"/>
      <c r="D298" s="83"/>
      <c r="E298" s="83"/>
      <c r="F298" s="82"/>
    </row>
    <row r="299" spans="1:6" ht="15.6" x14ac:dyDescent="0.3">
      <c r="A299" s="336"/>
      <c r="B299" s="139" t="s">
        <v>371</v>
      </c>
      <c r="C299" s="82"/>
      <c r="D299" s="83"/>
      <c r="E299" s="83"/>
      <c r="F299" s="82"/>
    </row>
    <row r="300" spans="1:6" ht="15.6" x14ac:dyDescent="0.3">
      <c r="A300" s="335" t="s">
        <v>336</v>
      </c>
      <c r="B300" s="138" t="s">
        <v>60</v>
      </c>
      <c r="C300" s="82"/>
      <c r="D300" s="83"/>
      <c r="E300" s="83"/>
      <c r="F300" s="82"/>
    </row>
    <row r="301" spans="1:6" ht="15.6" x14ac:dyDescent="0.3">
      <c r="A301" s="336"/>
      <c r="B301" s="139" t="s">
        <v>371</v>
      </c>
      <c r="C301" s="82"/>
      <c r="D301" s="83"/>
      <c r="E301" s="83"/>
      <c r="F301" s="82"/>
    </row>
    <row r="302" spans="1:6" ht="15.6" x14ac:dyDescent="0.3">
      <c r="A302" s="335" t="s">
        <v>337</v>
      </c>
      <c r="B302" s="138" t="s">
        <v>60</v>
      </c>
      <c r="C302" s="82"/>
      <c r="D302" s="83"/>
      <c r="E302" s="83"/>
      <c r="F302" s="82"/>
    </row>
    <row r="303" spans="1:6" ht="15.6" x14ac:dyDescent="0.3">
      <c r="A303" s="336"/>
      <c r="B303" s="139" t="s">
        <v>371</v>
      </c>
      <c r="C303" s="82"/>
      <c r="D303" s="83"/>
      <c r="E303" s="83"/>
      <c r="F303" s="82"/>
    </row>
    <row r="304" spans="1:6" ht="15.6" x14ac:dyDescent="0.3">
      <c r="A304" s="335" t="s">
        <v>338</v>
      </c>
      <c r="B304" s="138" t="s">
        <v>60</v>
      </c>
      <c r="C304" s="82"/>
      <c r="D304" s="83"/>
      <c r="E304" s="83"/>
      <c r="F304" s="82"/>
    </row>
    <row r="305" spans="1:6" ht="15.6" x14ac:dyDescent="0.3">
      <c r="A305" s="336"/>
      <c r="B305" s="139" t="s">
        <v>371</v>
      </c>
      <c r="C305" s="82"/>
      <c r="D305" s="83"/>
      <c r="E305" s="83"/>
      <c r="F305" s="82"/>
    </row>
    <row r="306" spans="1:6" ht="15.6" x14ac:dyDescent="0.3">
      <c r="A306" s="139" t="s">
        <v>489</v>
      </c>
      <c r="B306" s="139"/>
      <c r="C306" s="82"/>
      <c r="D306" s="83"/>
      <c r="E306" s="83"/>
      <c r="F306" s="82"/>
    </row>
    <row r="307" spans="1:6" ht="15.6" x14ac:dyDescent="0.3">
      <c r="A307" s="334" t="s">
        <v>373</v>
      </c>
      <c r="B307" s="334"/>
      <c r="C307" s="140">
        <f>C290+C292+C294+C296+C298+C300+C302+C304</f>
        <v>0</v>
      </c>
      <c r="D307" s="140">
        <f t="shared" ref="D307:F307" si="47">D290+D292+D294+D296+D298+D300+D302+D304</f>
        <v>0</v>
      </c>
      <c r="E307" s="140">
        <f t="shared" si="47"/>
        <v>0</v>
      </c>
      <c r="F307" s="140">
        <f t="shared" si="47"/>
        <v>0</v>
      </c>
    </row>
    <row r="308" spans="1:6" ht="15.6" x14ac:dyDescent="0.3">
      <c r="A308" s="334" t="s">
        <v>372</v>
      </c>
      <c r="B308" s="334"/>
      <c r="C308" s="140">
        <f>C291+C293+C295+C297+C299+C301+C303+C305+C306</f>
        <v>0</v>
      </c>
      <c r="D308" s="140">
        <f t="shared" ref="D308:F308" si="48">D291+D293+D295+D297+D299+D301+D303+D305+D306</f>
        <v>0</v>
      </c>
      <c r="E308" s="140">
        <f t="shared" si="48"/>
        <v>0</v>
      </c>
      <c r="F308" s="140">
        <f t="shared" si="48"/>
        <v>0</v>
      </c>
    </row>
    <row r="309" spans="1:6" ht="15.6" x14ac:dyDescent="0.3">
      <c r="A309" s="334" t="s">
        <v>240</v>
      </c>
      <c r="B309" s="334"/>
      <c r="C309" s="140">
        <f>C307-C308</f>
        <v>0</v>
      </c>
      <c r="D309" s="140">
        <f t="shared" ref="D309" si="49">D307-D308</f>
        <v>0</v>
      </c>
      <c r="E309" s="140">
        <f t="shared" ref="E309" si="50">E307-E308</f>
        <v>0</v>
      </c>
      <c r="F309" s="140">
        <f t="shared" ref="F309" si="51">F307-F308</f>
        <v>0</v>
      </c>
    </row>
    <row r="312" spans="1:6" ht="20.399999999999999" x14ac:dyDescent="0.35">
      <c r="A312" s="339" t="s">
        <v>488</v>
      </c>
      <c r="B312" s="339"/>
      <c r="C312" s="339"/>
      <c r="D312" s="339"/>
      <c r="E312" s="339"/>
      <c r="F312" s="339"/>
    </row>
    <row r="313" spans="1:6" ht="15.6" x14ac:dyDescent="0.3">
      <c r="A313" s="321" t="s">
        <v>9</v>
      </c>
      <c r="B313" s="321" t="s">
        <v>330</v>
      </c>
      <c r="C313" s="322" t="s">
        <v>3</v>
      </c>
      <c r="D313" s="322"/>
      <c r="E313" s="322"/>
      <c r="F313" s="322"/>
    </row>
    <row r="314" spans="1:6" ht="15.6" x14ac:dyDescent="0.3">
      <c r="A314" s="321"/>
      <c r="B314" s="321"/>
      <c r="C314" s="134" t="s">
        <v>11</v>
      </c>
      <c r="D314" s="134" t="s">
        <v>12</v>
      </c>
      <c r="E314" s="134" t="s">
        <v>10</v>
      </c>
      <c r="F314" s="134" t="s">
        <v>1</v>
      </c>
    </row>
    <row r="315" spans="1:6" ht="15.6" x14ac:dyDescent="0.3">
      <c r="A315" s="337" t="s">
        <v>331</v>
      </c>
      <c r="B315" s="138" t="s">
        <v>60</v>
      </c>
      <c r="C315" s="140">
        <f>C15+C40+C65+C90+C115+C140+C165+C190+C215+C240+C265+C290</f>
        <v>0</v>
      </c>
      <c r="D315" s="140">
        <f t="shared" ref="D315:F315" si="52">D15+D40+D65+D90+D115+D140+D165+D190+D215+D240+D265+D290</f>
        <v>0</v>
      </c>
      <c r="E315" s="140">
        <f t="shared" si="52"/>
        <v>0</v>
      </c>
      <c r="F315" s="140">
        <f t="shared" si="52"/>
        <v>0</v>
      </c>
    </row>
    <row r="316" spans="1:6" ht="15.6" x14ac:dyDescent="0.3">
      <c r="A316" s="338"/>
      <c r="B316" s="139" t="s">
        <v>371</v>
      </c>
      <c r="C316" s="140">
        <f t="shared" ref="C316:F331" si="53">C16+C41+C66+C91+C116+C141+C166+C191+C216+C241+C266+C291</f>
        <v>0</v>
      </c>
      <c r="D316" s="140">
        <f t="shared" si="53"/>
        <v>0</v>
      </c>
      <c r="E316" s="140">
        <f t="shared" si="53"/>
        <v>0</v>
      </c>
      <c r="F316" s="140">
        <f t="shared" si="53"/>
        <v>0</v>
      </c>
    </row>
    <row r="317" spans="1:6" ht="15.6" x14ac:dyDescent="0.3">
      <c r="A317" s="335" t="s">
        <v>332</v>
      </c>
      <c r="B317" s="138" t="s">
        <v>60</v>
      </c>
      <c r="C317" s="140">
        <f t="shared" si="53"/>
        <v>0</v>
      </c>
      <c r="D317" s="140">
        <f t="shared" si="53"/>
        <v>0</v>
      </c>
      <c r="E317" s="140">
        <f t="shared" si="53"/>
        <v>0</v>
      </c>
      <c r="F317" s="140">
        <f t="shared" si="53"/>
        <v>0</v>
      </c>
    </row>
    <row r="318" spans="1:6" ht="15.6" x14ac:dyDescent="0.3">
      <c r="A318" s="336"/>
      <c r="B318" s="139" t="s">
        <v>371</v>
      </c>
      <c r="C318" s="140">
        <f t="shared" si="53"/>
        <v>0</v>
      </c>
      <c r="D318" s="140">
        <f t="shared" si="53"/>
        <v>0</v>
      </c>
      <c r="E318" s="140">
        <f t="shared" si="53"/>
        <v>0</v>
      </c>
      <c r="F318" s="140">
        <f t="shared" si="53"/>
        <v>0</v>
      </c>
    </row>
    <row r="319" spans="1:6" ht="15.6" x14ac:dyDescent="0.3">
      <c r="A319" s="337" t="s">
        <v>333</v>
      </c>
      <c r="B319" s="138" t="s">
        <v>60</v>
      </c>
      <c r="C319" s="140">
        <f t="shared" si="53"/>
        <v>0</v>
      </c>
      <c r="D319" s="140">
        <f t="shared" si="53"/>
        <v>0</v>
      </c>
      <c r="E319" s="140">
        <f t="shared" si="53"/>
        <v>0</v>
      </c>
      <c r="F319" s="140">
        <f t="shared" si="53"/>
        <v>0</v>
      </c>
    </row>
    <row r="320" spans="1:6" ht="15.6" x14ac:dyDescent="0.3">
      <c r="A320" s="338"/>
      <c r="B320" s="139" t="s">
        <v>371</v>
      </c>
      <c r="C320" s="140">
        <f t="shared" si="53"/>
        <v>0</v>
      </c>
      <c r="D320" s="140">
        <f t="shared" si="53"/>
        <v>0</v>
      </c>
      <c r="E320" s="140">
        <f t="shared" si="53"/>
        <v>0</v>
      </c>
      <c r="F320" s="140">
        <f t="shared" si="53"/>
        <v>0</v>
      </c>
    </row>
    <row r="321" spans="1:6" ht="15.6" x14ac:dyDescent="0.3">
      <c r="A321" s="335" t="s">
        <v>334</v>
      </c>
      <c r="B321" s="138" t="s">
        <v>60</v>
      </c>
      <c r="C321" s="140">
        <f t="shared" si="53"/>
        <v>0</v>
      </c>
      <c r="D321" s="140">
        <f t="shared" si="53"/>
        <v>0</v>
      </c>
      <c r="E321" s="140">
        <f t="shared" si="53"/>
        <v>0</v>
      </c>
      <c r="F321" s="140">
        <f t="shared" si="53"/>
        <v>0</v>
      </c>
    </row>
    <row r="322" spans="1:6" ht="15.6" x14ac:dyDescent="0.3">
      <c r="A322" s="336"/>
      <c r="B322" s="139" t="s">
        <v>371</v>
      </c>
      <c r="C322" s="140">
        <f t="shared" si="53"/>
        <v>0</v>
      </c>
      <c r="D322" s="140">
        <f t="shared" si="53"/>
        <v>0</v>
      </c>
      <c r="E322" s="140">
        <f t="shared" si="53"/>
        <v>0</v>
      </c>
      <c r="F322" s="140">
        <f t="shared" si="53"/>
        <v>0</v>
      </c>
    </row>
    <row r="323" spans="1:6" ht="15.6" x14ac:dyDescent="0.3">
      <c r="A323" s="335" t="s">
        <v>335</v>
      </c>
      <c r="B323" s="138" t="s">
        <v>60</v>
      </c>
      <c r="C323" s="140">
        <f t="shared" si="53"/>
        <v>0</v>
      </c>
      <c r="D323" s="140">
        <f t="shared" si="53"/>
        <v>0</v>
      </c>
      <c r="E323" s="140">
        <f t="shared" si="53"/>
        <v>0</v>
      </c>
      <c r="F323" s="140">
        <f t="shared" si="53"/>
        <v>0</v>
      </c>
    </row>
    <row r="324" spans="1:6" ht="15.6" x14ac:dyDescent="0.3">
      <c r="A324" s="336"/>
      <c r="B324" s="139" t="s">
        <v>371</v>
      </c>
      <c r="C324" s="140">
        <f t="shared" si="53"/>
        <v>0</v>
      </c>
      <c r="D324" s="140">
        <f t="shared" si="53"/>
        <v>0</v>
      </c>
      <c r="E324" s="140">
        <f t="shared" si="53"/>
        <v>0</v>
      </c>
      <c r="F324" s="140">
        <f t="shared" si="53"/>
        <v>0</v>
      </c>
    </row>
    <row r="325" spans="1:6" ht="15.6" x14ac:dyDescent="0.3">
      <c r="A325" s="335" t="s">
        <v>336</v>
      </c>
      <c r="B325" s="138" t="s">
        <v>60</v>
      </c>
      <c r="C325" s="140">
        <f t="shared" si="53"/>
        <v>0</v>
      </c>
      <c r="D325" s="140">
        <f t="shared" si="53"/>
        <v>0</v>
      </c>
      <c r="E325" s="140">
        <f t="shared" si="53"/>
        <v>0</v>
      </c>
      <c r="F325" s="140">
        <f t="shared" si="53"/>
        <v>0</v>
      </c>
    </row>
    <row r="326" spans="1:6" ht="15.6" x14ac:dyDescent="0.3">
      <c r="A326" s="336"/>
      <c r="B326" s="139" t="s">
        <v>371</v>
      </c>
      <c r="C326" s="140">
        <f t="shared" si="53"/>
        <v>0</v>
      </c>
      <c r="D326" s="140">
        <f t="shared" si="53"/>
        <v>0</v>
      </c>
      <c r="E326" s="140">
        <f t="shared" si="53"/>
        <v>0</v>
      </c>
      <c r="F326" s="140">
        <f t="shared" si="53"/>
        <v>0</v>
      </c>
    </row>
    <row r="327" spans="1:6" ht="15.6" x14ac:dyDescent="0.3">
      <c r="A327" s="335" t="s">
        <v>337</v>
      </c>
      <c r="B327" s="138" t="s">
        <v>60</v>
      </c>
      <c r="C327" s="140">
        <f t="shared" si="53"/>
        <v>0</v>
      </c>
      <c r="D327" s="140">
        <f t="shared" si="53"/>
        <v>0</v>
      </c>
      <c r="E327" s="140">
        <f t="shared" si="53"/>
        <v>0</v>
      </c>
      <c r="F327" s="140">
        <f t="shared" si="53"/>
        <v>0</v>
      </c>
    </row>
    <row r="328" spans="1:6" ht="15.6" x14ac:dyDescent="0.3">
      <c r="A328" s="336"/>
      <c r="B328" s="139" t="s">
        <v>371</v>
      </c>
      <c r="C328" s="140">
        <f t="shared" si="53"/>
        <v>0</v>
      </c>
      <c r="D328" s="140">
        <f t="shared" si="53"/>
        <v>0</v>
      </c>
      <c r="E328" s="140">
        <f t="shared" si="53"/>
        <v>0</v>
      </c>
      <c r="F328" s="140">
        <f t="shared" si="53"/>
        <v>0</v>
      </c>
    </row>
    <row r="329" spans="1:6" ht="15.6" x14ac:dyDescent="0.3">
      <c r="A329" s="335" t="s">
        <v>338</v>
      </c>
      <c r="B329" s="138" t="s">
        <v>60</v>
      </c>
      <c r="C329" s="140">
        <f t="shared" si="53"/>
        <v>0</v>
      </c>
      <c r="D329" s="140">
        <f t="shared" si="53"/>
        <v>0</v>
      </c>
      <c r="E329" s="140">
        <f t="shared" si="53"/>
        <v>0</v>
      </c>
      <c r="F329" s="140">
        <f t="shared" si="53"/>
        <v>0</v>
      </c>
    </row>
    <row r="330" spans="1:6" ht="15.6" x14ac:dyDescent="0.3">
      <c r="A330" s="336"/>
      <c r="B330" s="139" t="s">
        <v>371</v>
      </c>
      <c r="C330" s="140">
        <f t="shared" si="53"/>
        <v>0</v>
      </c>
      <c r="D330" s="140">
        <f t="shared" si="53"/>
        <v>0</v>
      </c>
      <c r="E330" s="140">
        <f t="shared" si="53"/>
        <v>0</v>
      </c>
      <c r="F330" s="140">
        <f t="shared" si="53"/>
        <v>0</v>
      </c>
    </row>
    <row r="331" spans="1:6" ht="15.6" x14ac:dyDescent="0.3">
      <c r="A331" s="139" t="s">
        <v>489</v>
      </c>
      <c r="B331" s="139"/>
      <c r="C331" s="140">
        <f t="shared" si="53"/>
        <v>0</v>
      </c>
      <c r="D331" s="140">
        <f t="shared" si="53"/>
        <v>0</v>
      </c>
      <c r="E331" s="140">
        <f t="shared" si="53"/>
        <v>0</v>
      </c>
      <c r="F331" s="140">
        <f t="shared" si="53"/>
        <v>0</v>
      </c>
    </row>
    <row r="332" spans="1:6" ht="15.6" x14ac:dyDescent="0.3">
      <c r="A332" s="334" t="s">
        <v>373</v>
      </c>
      <c r="B332" s="334"/>
      <c r="C332" s="140">
        <f>C315+C317+C319+C321+C323+C325+C327+C329</f>
        <v>0</v>
      </c>
      <c r="D332" s="140">
        <f t="shared" ref="D332:F332" si="54">D315+D317+D319+D321+D323+D325+D327+D329</f>
        <v>0</v>
      </c>
      <c r="E332" s="140">
        <f t="shared" si="54"/>
        <v>0</v>
      </c>
      <c r="F332" s="140">
        <f t="shared" si="54"/>
        <v>0</v>
      </c>
    </row>
    <row r="333" spans="1:6" ht="15.6" x14ac:dyDescent="0.3">
      <c r="A333" s="334" t="s">
        <v>372</v>
      </c>
      <c r="B333" s="334"/>
      <c r="C333" s="140">
        <f>C316+C318+C320+C322+C324+C326+C328+C330+C331</f>
        <v>0</v>
      </c>
      <c r="D333" s="140">
        <f t="shared" ref="D333:F333" si="55">D316+D318+D320+D322+D324+D326+D328+D330+D331</f>
        <v>0</v>
      </c>
      <c r="E333" s="140">
        <f t="shared" si="55"/>
        <v>0</v>
      </c>
      <c r="F333" s="140">
        <f t="shared" si="55"/>
        <v>0</v>
      </c>
    </row>
    <row r="334" spans="1:6" ht="15.6" x14ac:dyDescent="0.3">
      <c r="A334" s="334" t="s">
        <v>240</v>
      </c>
      <c r="B334" s="334"/>
      <c r="C334" s="140">
        <f>C332-C333</f>
        <v>0</v>
      </c>
      <c r="D334" s="140">
        <f t="shared" ref="D334" si="56">D332-D333</f>
        <v>0</v>
      </c>
      <c r="E334" s="140">
        <f t="shared" ref="E334" si="57">E332-E333</f>
        <v>0</v>
      </c>
      <c r="F334" s="140">
        <f t="shared" ref="F334" si="58">F332-F333</f>
        <v>0</v>
      </c>
    </row>
  </sheetData>
  <sheetProtection password="E1E1" sheet="1" objects="1" scenarios="1"/>
  <mergeCells count="196">
    <mergeCell ref="A71:A72"/>
    <mergeCell ref="A73:A74"/>
    <mergeCell ref="A75:A76"/>
    <mergeCell ref="A77:A78"/>
    <mergeCell ref="A79:A80"/>
    <mergeCell ref="A82:B82"/>
    <mergeCell ref="A83:B83"/>
    <mergeCell ref="A84:B84"/>
    <mergeCell ref="A62:F62"/>
    <mergeCell ref="A63:A64"/>
    <mergeCell ref="B63:B64"/>
    <mergeCell ref="C63:F63"/>
    <mergeCell ref="A65:A66"/>
    <mergeCell ref="A67:A68"/>
    <mergeCell ref="A69:A70"/>
    <mergeCell ref="A58:B58"/>
    <mergeCell ref="A59:B59"/>
    <mergeCell ref="A40:A41"/>
    <mergeCell ref="A42:A43"/>
    <mergeCell ref="A44:A45"/>
    <mergeCell ref="A46:A47"/>
    <mergeCell ref="A48:A49"/>
    <mergeCell ref="A50:A51"/>
    <mergeCell ref="A52:A53"/>
    <mergeCell ref="A54:A55"/>
    <mergeCell ref="A57:B57"/>
    <mergeCell ref="A25:A26"/>
    <mergeCell ref="A27:A28"/>
    <mergeCell ref="A29:A30"/>
    <mergeCell ref="A32:B32"/>
    <mergeCell ref="A33:B33"/>
    <mergeCell ref="A34:B34"/>
    <mergeCell ref="A37:F37"/>
    <mergeCell ref="A38:A39"/>
    <mergeCell ref="B38:B39"/>
    <mergeCell ref="C38:F38"/>
    <mergeCell ref="A12:F12"/>
    <mergeCell ref="A13:A14"/>
    <mergeCell ref="B13:B14"/>
    <mergeCell ref="C13:F13"/>
    <mergeCell ref="A15:A16"/>
    <mergeCell ref="A17:A18"/>
    <mergeCell ref="A19:A20"/>
    <mergeCell ref="A21:A22"/>
    <mergeCell ref="A23:A24"/>
    <mergeCell ref="A115:A116"/>
    <mergeCell ref="A117:A118"/>
    <mergeCell ref="A119:A120"/>
    <mergeCell ref="A121:A122"/>
    <mergeCell ref="A123:A124"/>
    <mergeCell ref="A102:A103"/>
    <mergeCell ref="A87:F87"/>
    <mergeCell ref="A104:A105"/>
    <mergeCell ref="A112:F112"/>
    <mergeCell ref="A113:A114"/>
    <mergeCell ref="B113:B114"/>
    <mergeCell ref="C113:F113"/>
    <mergeCell ref="A92:A93"/>
    <mergeCell ref="A94:A95"/>
    <mergeCell ref="A96:A97"/>
    <mergeCell ref="A98:A99"/>
    <mergeCell ref="A100:A101"/>
    <mergeCell ref="A88:A89"/>
    <mergeCell ref="C88:F88"/>
    <mergeCell ref="B88:B89"/>
    <mergeCell ref="A107:B107"/>
    <mergeCell ref="A108:B108"/>
    <mergeCell ref="A109:B109"/>
    <mergeCell ref="A90:A91"/>
    <mergeCell ref="A134:B134"/>
    <mergeCell ref="A137:F137"/>
    <mergeCell ref="A138:A139"/>
    <mergeCell ref="B138:B139"/>
    <mergeCell ref="C138:F138"/>
    <mergeCell ref="A125:A126"/>
    <mergeCell ref="A127:A128"/>
    <mergeCell ref="A129:A130"/>
    <mergeCell ref="A132:B132"/>
    <mergeCell ref="A133:B133"/>
    <mergeCell ref="A150:A151"/>
    <mergeCell ref="A152:A153"/>
    <mergeCell ref="A154:A155"/>
    <mergeCell ref="A157:B157"/>
    <mergeCell ref="A158:B158"/>
    <mergeCell ref="A140:A141"/>
    <mergeCell ref="A142:A143"/>
    <mergeCell ref="A144:A145"/>
    <mergeCell ref="A146:A147"/>
    <mergeCell ref="A148:A149"/>
    <mergeCell ref="A165:A166"/>
    <mergeCell ref="A167:A168"/>
    <mergeCell ref="A169:A170"/>
    <mergeCell ref="A171:A172"/>
    <mergeCell ref="A173:A174"/>
    <mergeCell ref="A159:B159"/>
    <mergeCell ref="A162:F162"/>
    <mergeCell ref="A163:A164"/>
    <mergeCell ref="B163:B164"/>
    <mergeCell ref="C163:F163"/>
    <mergeCell ref="A184:B184"/>
    <mergeCell ref="A187:F187"/>
    <mergeCell ref="A188:A189"/>
    <mergeCell ref="B188:B189"/>
    <mergeCell ref="C188:F188"/>
    <mergeCell ref="A175:A176"/>
    <mergeCell ref="A177:A178"/>
    <mergeCell ref="A179:A180"/>
    <mergeCell ref="A182:B182"/>
    <mergeCell ref="A183:B183"/>
    <mergeCell ref="A200:A201"/>
    <mergeCell ref="A202:A203"/>
    <mergeCell ref="A204:A205"/>
    <mergeCell ref="A207:B207"/>
    <mergeCell ref="A208:B208"/>
    <mergeCell ref="A190:A191"/>
    <mergeCell ref="A192:A193"/>
    <mergeCell ref="A194:A195"/>
    <mergeCell ref="A196:A197"/>
    <mergeCell ref="A198:A199"/>
    <mergeCell ref="A215:A216"/>
    <mergeCell ref="A217:A218"/>
    <mergeCell ref="A219:A220"/>
    <mergeCell ref="A221:A222"/>
    <mergeCell ref="A223:A224"/>
    <mergeCell ref="A209:B209"/>
    <mergeCell ref="A212:F212"/>
    <mergeCell ref="A213:A214"/>
    <mergeCell ref="B213:B214"/>
    <mergeCell ref="C213:F213"/>
    <mergeCell ref="A234:B234"/>
    <mergeCell ref="A237:F237"/>
    <mergeCell ref="A238:A239"/>
    <mergeCell ref="B238:B239"/>
    <mergeCell ref="C238:F238"/>
    <mergeCell ref="A225:A226"/>
    <mergeCell ref="A227:A228"/>
    <mergeCell ref="A229:A230"/>
    <mergeCell ref="A232:B232"/>
    <mergeCell ref="A233:B233"/>
    <mergeCell ref="A250:A251"/>
    <mergeCell ref="A252:A253"/>
    <mergeCell ref="A254:A255"/>
    <mergeCell ref="A257:B257"/>
    <mergeCell ref="A258:B258"/>
    <mergeCell ref="A240:A241"/>
    <mergeCell ref="A242:A243"/>
    <mergeCell ref="A244:A245"/>
    <mergeCell ref="A246:A247"/>
    <mergeCell ref="A248:A249"/>
    <mergeCell ref="A265:A266"/>
    <mergeCell ref="A267:A268"/>
    <mergeCell ref="A269:A270"/>
    <mergeCell ref="A271:A272"/>
    <mergeCell ref="A273:A274"/>
    <mergeCell ref="A259:B259"/>
    <mergeCell ref="A262:F262"/>
    <mergeCell ref="A263:A264"/>
    <mergeCell ref="B263:B264"/>
    <mergeCell ref="C263:F263"/>
    <mergeCell ref="A294:A295"/>
    <mergeCell ref="A296:A297"/>
    <mergeCell ref="A298:A299"/>
    <mergeCell ref="A284:B284"/>
    <mergeCell ref="A287:F287"/>
    <mergeCell ref="A288:A289"/>
    <mergeCell ref="B288:B289"/>
    <mergeCell ref="C288:F288"/>
    <mergeCell ref="A275:A276"/>
    <mergeCell ref="A277:A278"/>
    <mergeCell ref="A279:A280"/>
    <mergeCell ref="A282:B282"/>
    <mergeCell ref="A283:B283"/>
    <mergeCell ref="B3:F9"/>
    <mergeCell ref="A334:B334"/>
    <mergeCell ref="A325:A326"/>
    <mergeCell ref="A327:A328"/>
    <mergeCell ref="A329:A330"/>
    <mergeCell ref="A332:B332"/>
    <mergeCell ref="A333:B333"/>
    <mergeCell ref="A315:A316"/>
    <mergeCell ref="A317:A318"/>
    <mergeCell ref="A319:A320"/>
    <mergeCell ref="A321:A322"/>
    <mergeCell ref="A323:A324"/>
    <mergeCell ref="A309:B309"/>
    <mergeCell ref="A312:F312"/>
    <mergeCell ref="A313:A314"/>
    <mergeCell ref="B313:B314"/>
    <mergeCell ref="C313:F313"/>
    <mergeCell ref="A300:A301"/>
    <mergeCell ref="A302:A303"/>
    <mergeCell ref="A304:A305"/>
    <mergeCell ref="A307:B307"/>
    <mergeCell ref="A308:B308"/>
    <mergeCell ref="A290:A291"/>
    <mergeCell ref="A292:A29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62"/>
  <sheetViews>
    <sheetView workbookViewId="0">
      <selection activeCell="E1" sqref="E1"/>
    </sheetView>
  </sheetViews>
  <sheetFormatPr defaultRowHeight="14.4" x14ac:dyDescent="0.3"/>
  <cols>
    <col min="1" max="1" width="36" customWidth="1"/>
    <col min="2" max="2" width="17" customWidth="1"/>
    <col min="3" max="3" width="18.44140625" customWidth="1"/>
    <col min="4" max="4" width="18.88671875" customWidth="1"/>
    <col min="5" max="5" width="14.6640625" customWidth="1"/>
    <col min="6" max="6" width="18.5546875" customWidth="1"/>
    <col min="7" max="7" width="16.44140625" customWidth="1"/>
    <col min="8" max="8" width="17.5546875" customWidth="1"/>
    <col min="9" max="9" width="14.6640625" customWidth="1"/>
  </cols>
  <sheetData>
    <row r="2" spans="1:6" ht="18" x14ac:dyDescent="0.35">
      <c r="B2" s="221" t="s">
        <v>454</v>
      </c>
      <c r="C2" s="222"/>
      <c r="D2" s="222"/>
      <c r="E2" s="222"/>
      <c r="F2" s="222"/>
    </row>
    <row r="3" spans="1:6" ht="15" customHeight="1" x14ac:dyDescent="0.3">
      <c r="B3" s="239" t="s">
        <v>471</v>
      </c>
      <c r="C3" s="239"/>
      <c r="D3" s="239"/>
      <c r="E3" s="239"/>
      <c r="F3" s="239"/>
    </row>
    <row r="4" spans="1:6" ht="15" customHeight="1" x14ac:dyDescent="0.3">
      <c r="B4" s="239"/>
      <c r="C4" s="239"/>
      <c r="D4" s="239"/>
      <c r="E4" s="239"/>
      <c r="F4" s="239"/>
    </row>
    <row r="5" spans="1:6" ht="15" customHeight="1" x14ac:dyDescent="0.3">
      <c r="B5" s="239"/>
      <c r="C5" s="239"/>
      <c r="D5" s="239"/>
      <c r="E5" s="239"/>
      <c r="F5" s="239"/>
    </row>
    <row r="6" spans="1:6" ht="15" customHeight="1" x14ac:dyDescent="0.3">
      <c r="B6" s="239"/>
      <c r="C6" s="239"/>
      <c r="D6" s="239"/>
      <c r="E6" s="239"/>
      <c r="F6" s="239"/>
    </row>
    <row r="7" spans="1:6" ht="15" customHeight="1" x14ac:dyDescent="0.3">
      <c r="B7" s="239"/>
      <c r="C7" s="239"/>
      <c r="D7" s="239"/>
      <c r="E7" s="239"/>
      <c r="F7" s="239"/>
    </row>
    <row r="8" spans="1:6" ht="15" customHeight="1" x14ac:dyDescent="0.3">
      <c r="B8" s="239"/>
      <c r="C8" s="239"/>
      <c r="D8" s="239"/>
      <c r="E8" s="239"/>
      <c r="F8" s="239"/>
    </row>
    <row r="9" spans="1:6" ht="15" customHeight="1" x14ac:dyDescent="0.3">
      <c r="B9" s="239"/>
      <c r="C9" s="239"/>
      <c r="D9" s="239"/>
      <c r="E9" s="239"/>
      <c r="F9" s="239"/>
    </row>
    <row r="12" spans="1:6" ht="20.399999999999999" x14ac:dyDescent="0.3">
      <c r="A12" s="342" t="s">
        <v>451</v>
      </c>
      <c r="B12" s="342"/>
      <c r="C12" s="342"/>
      <c r="D12" s="342"/>
    </row>
    <row r="13" spans="1:6" x14ac:dyDescent="0.3">
      <c r="A13" s="346" t="s">
        <v>136</v>
      </c>
      <c r="B13" s="346"/>
      <c r="C13" s="344" t="s">
        <v>183</v>
      </c>
      <c r="D13" s="346" t="s">
        <v>453</v>
      </c>
    </row>
    <row r="14" spans="1:6" ht="2.25" customHeight="1" x14ac:dyDescent="0.3">
      <c r="A14" s="346"/>
      <c r="B14" s="346"/>
      <c r="C14" s="344"/>
      <c r="D14" s="346"/>
    </row>
    <row r="15" spans="1:6" ht="15.6" x14ac:dyDescent="0.3">
      <c r="A15" s="345" t="s">
        <v>189</v>
      </c>
      <c r="B15" s="345"/>
      <c r="C15" s="203"/>
      <c r="D15" s="203"/>
    </row>
    <row r="16" spans="1:6" ht="15.6" x14ac:dyDescent="0.3">
      <c r="A16" s="345" t="s">
        <v>190</v>
      </c>
      <c r="B16" s="345"/>
      <c r="C16" s="203"/>
      <c r="D16" s="203"/>
    </row>
    <row r="19" spans="1:8" ht="20.399999999999999" x14ac:dyDescent="0.3">
      <c r="A19" s="342" t="s">
        <v>376</v>
      </c>
      <c r="B19" s="342"/>
      <c r="C19" s="342"/>
      <c r="D19" s="342"/>
      <c r="E19" s="342"/>
      <c r="F19" s="342"/>
      <c r="G19" s="342"/>
      <c r="H19" s="342"/>
    </row>
    <row r="20" spans="1:8" ht="15.6" x14ac:dyDescent="0.3">
      <c r="A20" s="143" t="s">
        <v>202</v>
      </c>
      <c r="B20" s="143" t="s">
        <v>11</v>
      </c>
      <c r="C20" s="143" t="s">
        <v>12</v>
      </c>
      <c r="D20" s="143" t="s">
        <v>10</v>
      </c>
      <c r="E20" s="143" t="s">
        <v>1</v>
      </c>
      <c r="F20" s="143" t="s">
        <v>187</v>
      </c>
      <c r="G20" s="143" t="s">
        <v>189</v>
      </c>
      <c r="H20" s="143" t="s">
        <v>203</v>
      </c>
    </row>
    <row r="21" spans="1:8" ht="15.6" x14ac:dyDescent="0.3">
      <c r="A21" s="144" t="s">
        <v>204</v>
      </c>
      <c r="B21" s="142"/>
      <c r="C21" s="142" t="s">
        <v>452</v>
      </c>
      <c r="D21" s="142"/>
      <c r="E21" s="142"/>
      <c r="F21" s="141"/>
      <c r="G21" s="141"/>
      <c r="H21" s="141"/>
    </row>
    <row r="22" spans="1:8" ht="15.6" x14ac:dyDescent="0.3">
      <c r="A22" s="144" t="s">
        <v>205</v>
      </c>
      <c r="B22" s="142"/>
      <c r="C22" s="142"/>
      <c r="D22" s="142"/>
      <c r="E22" s="142"/>
      <c r="F22" s="141"/>
      <c r="G22" s="141"/>
      <c r="H22" s="141"/>
    </row>
    <row r="23" spans="1:8" ht="15.6" x14ac:dyDescent="0.3">
      <c r="A23" s="144" t="s">
        <v>206</v>
      </c>
      <c r="B23" s="142"/>
      <c r="C23" s="142"/>
      <c r="D23" s="142"/>
      <c r="E23" s="142"/>
      <c r="F23" s="141"/>
      <c r="G23" s="141"/>
      <c r="H23" s="141"/>
    </row>
    <row r="24" spans="1:8" ht="15.6" x14ac:dyDescent="0.3">
      <c r="A24" s="144" t="s">
        <v>207</v>
      </c>
      <c r="B24" s="142"/>
      <c r="C24" s="142"/>
      <c r="D24" s="142"/>
      <c r="E24" s="142"/>
      <c r="F24" s="141"/>
      <c r="G24" s="141"/>
      <c r="H24" s="141"/>
    </row>
    <row r="25" spans="1:8" ht="15.6" x14ac:dyDescent="0.3">
      <c r="A25" s="144" t="s">
        <v>377</v>
      </c>
      <c r="B25" s="142"/>
      <c r="C25" s="142"/>
      <c r="D25" s="142"/>
      <c r="E25" s="142"/>
      <c r="F25" s="142"/>
      <c r="G25" s="142"/>
      <c r="H25" s="142"/>
    </row>
    <row r="26" spans="1:8" ht="15.6" x14ac:dyDescent="0.3">
      <c r="A26" s="144" t="s">
        <v>378</v>
      </c>
      <c r="B26" s="142"/>
      <c r="C26" s="142"/>
      <c r="D26" s="142"/>
      <c r="E26" s="142"/>
      <c r="F26" s="142"/>
      <c r="G26" s="142"/>
      <c r="H26" s="142"/>
    </row>
    <row r="27" spans="1:8" ht="15.6" x14ac:dyDescent="0.3">
      <c r="A27" s="144" t="s">
        <v>379</v>
      </c>
      <c r="B27" s="142"/>
      <c r="C27" s="142"/>
      <c r="D27" s="142"/>
      <c r="E27" s="142"/>
      <c r="F27" s="142"/>
      <c r="G27" s="142"/>
      <c r="H27" s="142"/>
    </row>
    <row r="28" spans="1:8" s="147" customFormat="1" ht="15.6" x14ac:dyDescent="0.3">
      <c r="A28" s="145"/>
      <c r="B28" s="146"/>
      <c r="C28" s="146"/>
      <c r="D28" s="146"/>
      <c r="E28" s="146"/>
      <c r="F28" s="146"/>
      <c r="G28" s="146"/>
      <c r="H28" s="146"/>
    </row>
    <row r="29" spans="1:8" s="147" customFormat="1" ht="15.6" x14ac:dyDescent="0.3">
      <c r="A29" s="145"/>
      <c r="B29" s="146"/>
      <c r="C29" s="146"/>
      <c r="D29" s="146"/>
      <c r="E29" s="146"/>
      <c r="F29" s="146"/>
      <c r="G29" s="146"/>
      <c r="H29" s="146"/>
    </row>
    <row r="30" spans="1:8" ht="20.399999999999999" x14ac:dyDescent="0.3">
      <c r="A30" s="343" t="s">
        <v>380</v>
      </c>
      <c r="B30" s="343"/>
      <c r="C30" s="343"/>
      <c r="D30" s="343"/>
      <c r="E30" s="343"/>
      <c r="F30" s="343"/>
      <c r="G30" s="343"/>
      <c r="H30" s="343"/>
    </row>
    <row r="31" spans="1:8" ht="15.6" x14ac:dyDescent="0.3">
      <c r="A31" s="344" t="s">
        <v>202</v>
      </c>
      <c r="B31" s="344"/>
      <c r="C31" s="344"/>
      <c r="D31" s="148" t="s">
        <v>88</v>
      </c>
      <c r="E31" s="148" t="s">
        <v>89</v>
      </c>
      <c r="F31" s="148" t="s">
        <v>138</v>
      </c>
      <c r="G31" s="148" t="s">
        <v>91</v>
      </c>
      <c r="H31" s="148" t="s">
        <v>1</v>
      </c>
    </row>
    <row r="32" spans="1:8" ht="15.6" x14ac:dyDescent="0.3">
      <c r="A32" s="341" t="s">
        <v>212</v>
      </c>
      <c r="B32" s="341"/>
      <c r="C32" s="341"/>
      <c r="D32" s="142"/>
      <c r="E32" s="149"/>
      <c r="F32" s="149"/>
      <c r="G32" s="149"/>
      <c r="H32" s="149"/>
    </row>
    <row r="33" spans="1:10" ht="15.6" x14ac:dyDescent="0.3">
      <c r="A33" s="341" t="s">
        <v>213</v>
      </c>
      <c r="B33" s="341"/>
      <c r="C33" s="341"/>
      <c r="D33" s="142"/>
      <c r="E33" s="142"/>
      <c r="F33" s="142"/>
      <c r="G33" s="142"/>
      <c r="H33" s="142"/>
    </row>
    <row r="34" spans="1:10" ht="15.6" x14ac:dyDescent="0.3">
      <c r="A34" s="341" t="s">
        <v>214</v>
      </c>
      <c r="B34" s="341"/>
      <c r="C34" s="341"/>
      <c r="D34" s="142"/>
      <c r="E34" s="142"/>
      <c r="F34" s="142"/>
      <c r="G34" s="142"/>
      <c r="H34" s="142"/>
    </row>
    <row r="35" spans="1:10" s="147" customFormat="1" ht="15.6" x14ac:dyDescent="0.3">
      <c r="A35" s="150"/>
      <c r="B35" s="150"/>
      <c r="C35" s="150"/>
      <c r="D35" s="146"/>
      <c r="E35" s="146"/>
      <c r="F35" s="146"/>
      <c r="G35" s="146"/>
      <c r="H35" s="146"/>
    </row>
    <row r="36" spans="1:10" s="147" customFormat="1" ht="15.6" x14ac:dyDescent="0.3">
      <c r="A36" s="150"/>
      <c r="B36" s="150"/>
      <c r="C36" s="150"/>
      <c r="D36" s="146"/>
      <c r="E36" s="146"/>
      <c r="F36" s="146"/>
      <c r="G36" s="146"/>
      <c r="H36" s="146"/>
    </row>
    <row r="37" spans="1:10" ht="20.399999999999999" x14ac:dyDescent="0.3">
      <c r="A37" s="342" t="s">
        <v>383</v>
      </c>
      <c r="B37" s="342"/>
      <c r="C37" s="342"/>
      <c r="D37" s="342"/>
      <c r="E37" s="342"/>
      <c r="F37" s="342"/>
      <c r="G37" s="342"/>
      <c r="H37" s="342"/>
      <c r="I37" s="342"/>
      <c r="J37" s="342"/>
    </row>
    <row r="38" spans="1:10" ht="15.6" x14ac:dyDescent="0.3">
      <c r="A38" s="151" t="s">
        <v>381</v>
      </c>
      <c r="B38" s="151" t="s">
        <v>136</v>
      </c>
      <c r="C38" s="152" t="s">
        <v>217</v>
      </c>
      <c r="D38" s="152" t="s">
        <v>218</v>
      </c>
      <c r="E38" s="152" t="s">
        <v>88</v>
      </c>
      <c r="F38" s="152" t="s">
        <v>219</v>
      </c>
      <c r="G38" s="152" t="s">
        <v>11</v>
      </c>
      <c r="H38" s="152" t="s">
        <v>12</v>
      </c>
      <c r="I38" s="152" t="s">
        <v>10</v>
      </c>
      <c r="J38" s="152" t="s">
        <v>1</v>
      </c>
    </row>
    <row r="39" spans="1:10" ht="15.6" x14ac:dyDescent="0.3">
      <c r="A39" s="210"/>
      <c r="B39" s="210"/>
      <c r="C39" s="211"/>
      <c r="D39" s="211"/>
      <c r="E39" s="211"/>
      <c r="F39" s="211"/>
      <c r="G39" s="211"/>
      <c r="H39" s="211"/>
      <c r="I39" s="211"/>
      <c r="J39" s="211"/>
    </row>
    <row r="40" spans="1:10" ht="15.6" x14ac:dyDescent="0.3">
      <c r="A40" s="210"/>
      <c r="B40" s="210"/>
      <c r="C40" s="211"/>
      <c r="D40" s="211"/>
      <c r="E40" s="211"/>
      <c r="F40" s="211"/>
      <c r="G40" s="211"/>
      <c r="H40" s="211"/>
      <c r="I40" s="211"/>
      <c r="J40" s="211"/>
    </row>
    <row r="41" spans="1:10" ht="15.6" x14ac:dyDescent="0.3">
      <c r="A41" s="210"/>
      <c r="B41" s="210"/>
      <c r="C41" s="211"/>
      <c r="D41" s="211"/>
      <c r="E41" s="211"/>
      <c r="F41" s="211"/>
      <c r="G41" s="211"/>
      <c r="H41" s="211"/>
      <c r="I41" s="211"/>
      <c r="J41" s="211"/>
    </row>
    <row r="42" spans="1:10" ht="15.6" x14ac:dyDescent="0.3">
      <c r="A42" s="210"/>
      <c r="B42" s="210"/>
      <c r="C42" s="211"/>
      <c r="D42" s="211"/>
      <c r="E42" s="211"/>
      <c r="F42" s="211"/>
      <c r="G42" s="211"/>
      <c r="H42" s="211"/>
      <c r="I42" s="211"/>
      <c r="J42" s="211"/>
    </row>
    <row r="43" spans="1:10" ht="15.6" x14ac:dyDescent="0.3">
      <c r="A43" s="210"/>
      <c r="B43" s="210"/>
      <c r="C43" s="211"/>
      <c r="D43" s="211"/>
      <c r="E43" s="211"/>
      <c r="F43" s="211"/>
      <c r="G43" s="211"/>
      <c r="H43" s="211"/>
      <c r="I43" s="211"/>
      <c r="J43" s="211"/>
    </row>
    <row r="44" spans="1:10" ht="15.6" x14ac:dyDescent="0.3">
      <c r="A44" s="210"/>
      <c r="B44" s="210"/>
      <c r="C44" s="211"/>
      <c r="D44" s="211"/>
      <c r="E44" s="211"/>
      <c r="F44" s="211"/>
      <c r="G44" s="211"/>
      <c r="H44" s="211"/>
      <c r="I44" s="211"/>
      <c r="J44" s="211"/>
    </row>
    <row r="45" spans="1:10" ht="15.6" x14ac:dyDescent="0.3">
      <c r="A45" s="210"/>
      <c r="B45" s="210"/>
      <c r="C45" s="211"/>
      <c r="D45" s="211"/>
      <c r="E45" s="211"/>
      <c r="F45" s="211"/>
      <c r="G45" s="211"/>
      <c r="H45" s="211"/>
      <c r="I45" s="211"/>
      <c r="J45" s="211"/>
    </row>
    <row r="46" spans="1:10" ht="15.6" x14ac:dyDescent="0.3">
      <c r="A46" s="210"/>
      <c r="B46" s="210"/>
      <c r="C46" s="211"/>
      <c r="D46" s="211"/>
      <c r="E46" s="211"/>
      <c r="F46" s="211"/>
      <c r="G46" s="211"/>
      <c r="H46" s="211"/>
      <c r="I46" s="211"/>
      <c r="J46" s="211"/>
    </row>
    <row r="47" spans="1:10" ht="15.6" x14ac:dyDescent="0.3">
      <c r="A47" s="210"/>
      <c r="B47" s="210"/>
      <c r="C47" s="211"/>
      <c r="D47" s="211"/>
      <c r="E47" s="211"/>
      <c r="F47" s="211"/>
      <c r="G47" s="211"/>
      <c r="H47" s="211"/>
      <c r="I47" s="211"/>
      <c r="J47" s="211"/>
    </row>
    <row r="48" spans="1:10" ht="15.6" x14ac:dyDescent="0.3">
      <c r="A48" s="212"/>
      <c r="B48" s="142"/>
      <c r="C48" s="142"/>
      <c r="D48" s="213"/>
      <c r="E48" s="142"/>
      <c r="F48" s="142"/>
      <c r="G48" s="142"/>
      <c r="H48" s="142"/>
      <c r="I48" s="210"/>
      <c r="J48" s="210"/>
    </row>
    <row r="51" spans="1:10" ht="20.399999999999999" x14ac:dyDescent="0.3">
      <c r="A51" s="342" t="s">
        <v>382</v>
      </c>
      <c r="B51" s="342"/>
      <c r="C51" s="342"/>
      <c r="D51" s="342"/>
      <c r="E51" s="342"/>
      <c r="F51" s="342"/>
      <c r="G51" s="342"/>
      <c r="H51" s="342"/>
      <c r="I51" s="342"/>
      <c r="J51" s="342"/>
    </row>
    <row r="52" spans="1:10" ht="15.6" x14ac:dyDescent="0.3">
      <c r="A52" s="151" t="s">
        <v>381</v>
      </c>
      <c r="B52" s="151" t="s">
        <v>136</v>
      </c>
      <c r="C52" s="152" t="s">
        <v>217</v>
      </c>
      <c r="D52" s="152" t="s">
        <v>218</v>
      </c>
      <c r="E52" s="152" t="s">
        <v>88</v>
      </c>
      <c r="F52" s="152" t="s">
        <v>219</v>
      </c>
      <c r="G52" s="152" t="s">
        <v>11</v>
      </c>
      <c r="H52" s="152" t="s">
        <v>12</v>
      </c>
      <c r="I52" s="152" t="s">
        <v>10</v>
      </c>
      <c r="J52" s="152" t="s">
        <v>1</v>
      </c>
    </row>
    <row r="53" spans="1:10" ht="15.6" x14ac:dyDescent="0.3">
      <c r="A53" s="210"/>
      <c r="B53" s="210"/>
      <c r="C53" s="211"/>
      <c r="D53" s="211"/>
      <c r="E53" s="211"/>
      <c r="F53" s="211"/>
      <c r="G53" s="211"/>
      <c r="H53" s="211"/>
      <c r="I53" s="211"/>
      <c r="J53" s="211"/>
    </row>
    <row r="54" spans="1:10" ht="15.6" x14ac:dyDescent="0.3">
      <c r="A54" s="210"/>
      <c r="B54" s="210"/>
      <c r="C54" s="211"/>
      <c r="D54" s="211"/>
      <c r="E54" s="211"/>
      <c r="F54" s="211"/>
      <c r="G54" s="211"/>
      <c r="H54" s="211"/>
      <c r="I54" s="211"/>
      <c r="J54" s="211"/>
    </row>
    <row r="55" spans="1:10" ht="15.6" x14ac:dyDescent="0.3">
      <c r="A55" s="210"/>
      <c r="B55" s="210"/>
      <c r="C55" s="211"/>
      <c r="D55" s="211"/>
      <c r="E55" s="211"/>
      <c r="F55" s="211"/>
      <c r="G55" s="211"/>
      <c r="H55" s="211"/>
      <c r="I55" s="211"/>
      <c r="J55" s="211"/>
    </row>
    <row r="56" spans="1:10" ht="15.6" x14ac:dyDescent="0.3">
      <c r="A56" s="210"/>
      <c r="B56" s="210"/>
      <c r="C56" s="211"/>
      <c r="D56" s="211"/>
      <c r="E56" s="211"/>
      <c r="F56" s="211"/>
      <c r="G56" s="211"/>
      <c r="H56" s="211"/>
      <c r="I56" s="211"/>
      <c r="J56" s="211"/>
    </row>
    <row r="57" spans="1:10" ht="15.6" x14ac:dyDescent="0.3">
      <c r="A57" s="210"/>
      <c r="B57" s="210"/>
      <c r="C57" s="211"/>
      <c r="D57" s="211"/>
      <c r="E57" s="211"/>
      <c r="F57" s="211"/>
      <c r="G57" s="211"/>
      <c r="H57" s="211"/>
      <c r="I57" s="211"/>
      <c r="J57" s="211"/>
    </row>
    <row r="58" spans="1:10" ht="15.6" x14ac:dyDescent="0.3">
      <c r="A58" s="210"/>
      <c r="B58" s="210"/>
      <c r="C58" s="211"/>
      <c r="D58" s="211"/>
      <c r="E58" s="211"/>
      <c r="F58" s="211"/>
      <c r="G58" s="211"/>
      <c r="H58" s="211"/>
      <c r="I58" s="211"/>
      <c r="J58" s="211"/>
    </row>
    <row r="59" spans="1:10" ht="15.6" x14ac:dyDescent="0.3">
      <c r="A59" s="210"/>
      <c r="B59" s="210"/>
      <c r="C59" s="211"/>
      <c r="D59" s="211"/>
      <c r="E59" s="211"/>
      <c r="F59" s="211"/>
      <c r="G59" s="211"/>
      <c r="H59" s="211"/>
      <c r="I59" s="211"/>
      <c r="J59" s="211"/>
    </row>
    <row r="60" spans="1:10" ht="15.6" x14ac:dyDescent="0.3">
      <c r="A60" s="210"/>
      <c r="B60" s="210"/>
      <c r="C60" s="211"/>
      <c r="D60" s="211"/>
      <c r="E60" s="211"/>
      <c r="F60" s="211"/>
      <c r="G60" s="211"/>
      <c r="H60" s="211"/>
      <c r="I60" s="211"/>
      <c r="J60" s="211"/>
    </row>
    <row r="61" spans="1:10" ht="15.6" x14ac:dyDescent="0.3">
      <c r="A61" s="210"/>
      <c r="B61" s="210"/>
      <c r="C61" s="211"/>
      <c r="D61" s="211"/>
      <c r="E61" s="211"/>
      <c r="F61" s="211"/>
      <c r="G61" s="211"/>
      <c r="H61" s="211"/>
      <c r="I61" s="211"/>
      <c r="J61" s="211"/>
    </row>
    <row r="62" spans="1:10" ht="15.6" x14ac:dyDescent="0.3">
      <c r="A62" s="212"/>
      <c r="B62" s="142"/>
      <c r="C62" s="142"/>
      <c r="D62" s="213"/>
      <c r="E62" s="142"/>
      <c r="F62" s="142"/>
      <c r="G62" s="142"/>
      <c r="H62" s="142"/>
      <c r="I62" s="210"/>
      <c r="J62" s="210"/>
    </row>
  </sheetData>
  <sheetProtection algorithmName="SHA-512" hashValue="yAYa80SMQslkcpusCPhtb16FPdaX/TerjbO0VugO6xRfHe4S1CqBVtonww9kkFxzeAFU50j9up4IybDosCOXtA==" saltValue="h7j7PplsOc9Br5ZlzONsZA==" spinCount="100000" sheet="1" objects="1" scenarios="1"/>
  <mergeCells count="15">
    <mergeCell ref="B3:F9"/>
    <mergeCell ref="A34:C34"/>
    <mergeCell ref="A37:J37"/>
    <mergeCell ref="A51:J51"/>
    <mergeCell ref="A19:H19"/>
    <mergeCell ref="A30:H30"/>
    <mergeCell ref="A31:C31"/>
    <mergeCell ref="A32:C32"/>
    <mergeCell ref="A33:C33"/>
    <mergeCell ref="A15:B15"/>
    <mergeCell ref="A16:B16"/>
    <mergeCell ref="A12:D12"/>
    <mergeCell ref="A13:B14"/>
    <mergeCell ref="C13:C14"/>
    <mergeCell ref="D13:D14"/>
  </mergeCells>
  <dataValidations count="1">
    <dataValidation type="custom" showInputMessage="1" showErrorMessage="1" sqref="F21:H24 E32:H32" xr:uid="{00000000-0002-0000-0700-000000000000}">
      <formula1>"&lt;&gt;"</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2:S335"/>
  <sheetViews>
    <sheetView topLeftCell="A306" zoomScaleNormal="100" workbookViewId="0">
      <selection activeCell="B314" sqref="B314"/>
    </sheetView>
  </sheetViews>
  <sheetFormatPr defaultColWidth="9.109375" defaultRowHeight="15.6" x14ac:dyDescent="0.3"/>
  <cols>
    <col min="1" max="1" width="29.33203125" style="18" customWidth="1"/>
    <col min="2" max="5" width="14.6640625" style="64" customWidth="1"/>
    <col min="6" max="6" width="14" style="64" customWidth="1"/>
    <col min="7" max="7" width="9.109375" style="64"/>
    <col min="8" max="8" width="10.88671875" style="64" customWidth="1"/>
    <col min="9" max="9" width="29.33203125" style="64" customWidth="1"/>
    <col min="10" max="10" width="15" style="64" bestFit="1" customWidth="1"/>
    <col min="11" max="11" width="11" style="64" customWidth="1"/>
    <col min="12" max="12" width="9.109375" style="64"/>
    <col min="13" max="13" width="12.109375" style="64" customWidth="1"/>
    <col min="14" max="14" width="9.109375" style="64"/>
    <col min="15" max="15" width="15" style="64" bestFit="1" customWidth="1"/>
    <col min="16" max="16" width="9.109375" style="64"/>
    <col min="17" max="17" width="10.88671875" style="64" customWidth="1"/>
    <col min="18" max="18" width="9.109375" style="64"/>
    <col min="19" max="19" width="12.33203125" style="64" customWidth="1"/>
    <col min="20" max="16384" width="9.109375" style="64"/>
  </cols>
  <sheetData>
    <row r="2" spans="1:6" ht="18" x14ac:dyDescent="0.35">
      <c r="B2" s="221" t="s">
        <v>454</v>
      </c>
      <c r="C2" s="222"/>
      <c r="D2" s="222"/>
      <c r="E2" s="222"/>
      <c r="F2" s="222"/>
    </row>
    <row r="3" spans="1:6" ht="15.75" customHeight="1" x14ac:dyDescent="0.3">
      <c r="B3" s="239" t="s">
        <v>471</v>
      </c>
      <c r="C3" s="239"/>
      <c r="D3" s="239"/>
      <c r="E3" s="239"/>
      <c r="F3" s="239"/>
    </row>
    <row r="4" spans="1:6" ht="15.75" customHeight="1" x14ac:dyDescent="0.3">
      <c r="B4" s="239"/>
      <c r="C4" s="239"/>
      <c r="D4" s="239"/>
      <c r="E4" s="239"/>
      <c r="F4" s="239"/>
    </row>
    <row r="5" spans="1:6" ht="15.75" customHeight="1" x14ac:dyDescent="0.3">
      <c r="B5" s="239"/>
      <c r="C5" s="239"/>
      <c r="D5" s="239"/>
      <c r="E5" s="239"/>
      <c r="F5" s="239"/>
    </row>
    <row r="6" spans="1:6" ht="15.75" customHeight="1" x14ac:dyDescent="0.3">
      <c r="B6" s="239"/>
      <c r="C6" s="239"/>
      <c r="D6" s="239"/>
      <c r="E6" s="239"/>
      <c r="F6" s="239"/>
    </row>
    <row r="7" spans="1:6" ht="15.75" customHeight="1" x14ac:dyDescent="0.3">
      <c r="B7" s="239"/>
      <c r="C7" s="239"/>
      <c r="D7" s="239"/>
      <c r="E7" s="239"/>
      <c r="F7" s="239"/>
    </row>
    <row r="8" spans="1:6" ht="15.75" customHeight="1" x14ac:dyDescent="0.3">
      <c r="B8" s="239"/>
      <c r="C8" s="239"/>
      <c r="D8" s="239"/>
      <c r="E8" s="239"/>
      <c r="F8" s="239"/>
    </row>
    <row r="9" spans="1:6" ht="15.75" customHeight="1" x14ac:dyDescent="0.3">
      <c r="B9" s="239"/>
      <c r="C9" s="239"/>
      <c r="D9" s="239"/>
      <c r="E9" s="239"/>
      <c r="F9" s="239"/>
    </row>
    <row r="12" spans="1:6" ht="20.399999999999999" x14ac:dyDescent="0.35">
      <c r="A12" s="356" t="s">
        <v>476</v>
      </c>
      <c r="B12" s="356"/>
      <c r="C12" s="356"/>
      <c r="D12" s="356"/>
      <c r="E12" s="356"/>
      <c r="F12" s="356"/>
    </row>
    <row r="13" spans="1:6" x14ac:dyDescent="0.3">
      <c r="A13" s="163" t="s">
        <v>9</v>
      </c>
      <c r="B13" s="164" t="s">
        <v>88</v>
      </c>
      <c r="C13" s="164" t="s">
        <v>10</v>
      </c>
      <c r="D13" s="164" t="s">
        <v>11</v>
      </c>
      <c r="E13" s="164" t="s">
        <v>12</v>
      </c>
      <c r="F13" s="164" t="s">
        <v>1</v>
      </c>
    </row>
    <row r="14" spans="1:6" x14ac:dyDescent="0.3">
      <c r="A14" s="159" t="s">
        <v>29</v>
      </c>
      <c r="B14" s="25"/>
      <c r="C14" s="25"/>
      <c r="D14" s="25"/>
      <c r="E14" s="25"/>
      <c r="F14" s="25"/>
    </row>
    <row r="15" spans="1:6" x14ac:dyDescent="0.3">
      <c r="A15" s="159" t="s">
        <v>30</v>
      </c>
      <c r="B15" s="25"/>
      <c r="C15" s="25"/>
      <c r="D15" s="155"/>
      <c r="E15" s="155"/>
      <c r="F15" s="155"/>
    </row>
    <row r="16" spans="1:6" x14ac:dyDescent="0.3">
      <c r="A16" s="159" t="s">
        <v>31</v>
      </c>
      <c r="B16" s="25"/>
      <c r="C16" s="155"/>
      <c r="D16" s="155"/>
      <c r="E16" s="155"/>
      <c r="F16" s="155"/>
    </row>
    <row r="17" spans="1:10" x14ac:dyDescent="0.3">
      <c r="A17" s="159" t="s">
        <v>32</v>
      </c>
      <c r="B17" s="25"/>
      <c r="C17" s="25"/>
      <c r="D17" s="25"/>
      <c r="E17" s="25"/>
      <c r="F17" s="25"/>
    </row>
    <row r="18" spans="1:10" x14ac:dyDescent="0.3">
      <c r="A18" s="160" t="s">
        <v>26</v>
      </c>
      <c r="B18" s="25"/>
      <c r="C18" s="155"/>
      <c r="D18" s="155"/>
      <c r="E18" s="155"/>
      <c r="F18" s="155"/>
    </row>
    <row r="19" spans="1:10" x14ac:dyDescent="0.3">
      <c r="A19" s="158" t="s">
        <v>3</v>
      </c>
      <c r="B19" s="110">
        <f>SUM(B14:B18)</f>
        <v>0</v>
      </c>
      <c r="C19" s="110">
        <f t="shared" ref="C19:F19" si="0">SUM(C14:C18)</f>
        <v>0</v>
      </c>
      <c r="D19" s="110">
        <f t="shared" si="0"/>
        <v>0</v>
      </c>
      <c r="E19" s="110">
        <f t="shared" si="0"/>
        <v>0</v>
      </c>
      <c r="F19" s="110">
        <f t="shared" si="0"/>
        <v>0</v>
      </c>
    </row>
    <row r="20" spans="1:10" x14ac:dyDescent="0.3">
      <c r="A20" s="159" t="s">
        <v>244</v>
      </c>
      <c r="B20" s="353" t="s">
        <v>246</v>
      </c>
      <c r="C20" s="207"/>
      <c r="D20" s="207"/>
      <c r="E20" s="207"/>
      <c r="F20" s="207"/>
    </row>
    <row r="21" spans="1:10" x14ac:dyDescent="0.3">
      <c r="A21" s="159" t="s">
        <v>241</v>
      </c>
      <c r="B21" s="354"/>
      <c r="C21" s="207"/>
      <c r="D21" s="207"/>
      <c r="E21" s="207"/>
      <c r="F21" s="207"/>
    </row>
    <row r="22" spans="1:10" x14ac:dyDescent="0.3">
      <c r="A22" s="159" t="s">
        <v>245</v>
      </c>
      <c r="B22" s="355"/>
      <c r="C22" s="161">
        <f t="shared" ref="C22:F22" si="1">C20-C21</f>
        <v>0</v>
      </c>
      <c r="D22" s="161">
        <f t="shared" si="1"/>
        <v>0</v>
      </c>
      <c r="E22" s="161">
        <f t="shared" si="1"/>
        <v>0</v>
      </c>
      <c r="F22" s="161">
        <f t="shared" si="1"/>
        <v>0</v>
      </c>
    </row>
    <row r="23" spans="1:10" x14ac:dyDescent="0.3">
      <c r="A23" s="284" t="s">
        <v>136</v>
      </c>
      <c r="B23" s="284" t="s">
        <v>248</v>
      </c>
      <c r="C23" s="357" t="s">
        <v>185</v>
      </c>
      <c r="D23" s="357"/>
      <c r="E23" s="357"/>
      <c r="F23" s="357"/>
      <c r="G23" s="284" t="s">
        <v>249</v>
      </c>
      <c r="H23" s="284" t="s">
        <v>250</v>
      </c>
      <c r="I23" s="284" t="s">
        <v>187</v>
      </c>
      <c r="J23" s="284" t="s">
        <v>251</v>
      </c>
    </row>
    <row r="24" spans="1:10" x14ac:dyDescent="0.3">
      <c r="A24" s="285"/>
      <c r="B24" s="285"/>
      <c r="C24" s="229" t="s">
        <v>10</v>
      </c>
      <c r="D24" s="229" t="s">
        <v>11</v>
      </c>
      <c r="E24" s="229" t="s">
        <v>12</v>
      </c>
      <c r="F24" s="229" t="s">
        <v>1</v>
      </c>
      <c r="G24" s="285"/>
      <c r="H24" s="285"/>
      <c r="I24" s="285"/>
      <c r="J24" s="285"/>
    </row>
    <row r="25" spans="1:10" x14ac:dyDescent="0.3">
      <c r="A25" s="347" t="s">
        <v>312</v>
      </c>
      <c r="B25" s="348"/>
      <c r="C25" s="348"/>
      <c r="D25" s="348"/>
      <c r="E25" s="348"/>
      <c r="F25" s="348"/>
      <c r="G25" s="348"/>
      <c r="H25" s="348"/>
      <c r="I25" s="348"/>
      <c r="J25" s="349"/>
    </row>
    <row r="26" spans="1:10" x14ac:dyDescent="0.3">
      <c r="A26" s="162" t="s">
        <v>91</v>
      </c>
      <c r="B26" s="208"/>
      <c r="C26" s="208"/>
      <c r="D26" s="208"/>
      <c r="E26" s="208"/>
      <c r="F26" s="208"/>
      <c r="G26" s="156"/>
      <c r="H26" s="208"/>
      <c r="I26" s="208"/>
      <c r="J26" s="209"/>
    </row>
    <row r="27" spans="1:10" x14ac:dyDescent="0.3">
      <c r="A27" s="162" t="s">
        <v>89</v>
      </c>
      <c r="B27" s="208"/>
      <c r="C27" s="208"/>
      <c r="D27" s="208"/>
      <c r="E27" s="156"/>
      <c r="F27" s="208"/>
      <c r="G27" s="156"/>
      <c r="H27" s="208"/>
      <c r="I27" s="208"/>
      <c r="J27" s="209"/>
    </row>
    <row r="28" spans="1:10" x14ac:dyDescent="0.3">
      <c r="A28" s="162" t="s">
        <v>186</v>
      </c>
      <c r="B28" s="208"/>
      <c r="C28" s="208"/>
      <c r="D28" s="156"/>
      <c r="E28" s="208"/>
      <c r="F28" s="208"/>
      <c r="G28" s="156"/>
      <c r="H28" s="208"/>
      <c r="I28" s="208"/>
      <c r="J28" s="209"/>
    </row>
    <row r="29" spans="1:10" x14ac:dyDescent="0.3">
      <c r="A29" s="162" t="s">
        <v>1</v>
      </c>
      <c r="B29" s="208"/>
      <c r="C29" s="156"/>
      <c r="D29" s="156"/>
      <c r="E29" s="156"/>
      <c r="F29" s="208"/>
      <c r="G29" s="156"/>
      <c r="H29" s="208"/>
      <c r="I29" s="208"/>
      <c r="J29" s="209"/>
    </row>
    <row r="30" spans="1:10" x14ac:dyDescent="0.3">
      <c r="A30" s="347" t="s">
        <v>313</v>
      </c>
      <c r="B30" s="348"/>
      <c r="C30" s="348"/>
      <c r="D30" s="348"/>
      <c r="E30" s="348"/>
      <c r="F30" s="348"/>
      <c r="G30" s="348"/>
      <c r="H30" s="348"/>
      <c r="I30" s="348"/>
      <c r="J30" s="349"/>
    </row>
    <row r="31" spans="1:10" x14ac:dyDescent="0.3">
      <c r="A31" s="162" t="s">
        <v>91</v>
      </c>
      <c r="B31" s="208"/>
      <c r="C31" s="157"/>
      <c r="D31" s="157"/>
      <c r="E31" s="157"/>
      <c r="F31" s="157"/>
      <c r="G31" s="157"/>
      <c r="H31" s="208"/>
      <c r="I31" s="157"/>
      <c r="J31" s="157"/>
    </row>
    <row r="32" spans="1:10" x14ac:dyDescent="0.3">
      <c r="A32" s="162" t="s">
        <v>89</v>
      </c>
      <c r="B32" s="208"/>
      <c r="C32" s="157"/>
      <c r="D32" s="157"/>
      <c r="E32" s="157"/>
      <c r="F32" s="157"/>
      <c r="G32" s="157"/>
      <c r="H32" s="208"/>
      <c r="I32" s="157"/>
      <c r="J32" s="157"/>
    </row>
    <row r="33" spans="1:10" x14ac:dyDescent="0.3">
      <c r="A33" s="162" t="s">
        <v>186</v>
      </c>
      <c r="B33" s="208"/>
      <c r="C33" s="157"/>
      <c r="D33" s="157"/>
      <c r="E33" s="157"/>
      <c r="F33" s="157"/>
      <c r="G33" s="157"/>
      <c r="H33" s="208"/>
      <c r="I33" s="157"/>
      <c r="J33" s="157"/>
    </row>
    <row r="34" spans="1:10" x14ac:dyDescent="0.3">
      <c r="A34" s="162" t="s">
        <v>1</v>
      </c>
      <c r="B34" s="208"/>
      <c r="C34" s="157"/>
      <c r="D34" s="157"/>
      <c r="E34" s="157"/>
      <c r="F34" s="157"/>
      <c r="G34" s="157"/>
      <c r="H34" s="208"/>
      <c r="I34" s="157"/>
      <c r="J34" s="157"/>
    </row>
    <row r="37" spans="1:10" ht="20.399999999999999" x14ac:dyDescent="0.35">
      <c r="A37" s="356" t="s">
        <v>477</v>
      </c>
      <c r="B37" s="356"/>
      <c r="C37" s="356"/>
      <c r="D37" s="356"/>
      <c r="E37" s="356"/>
      <c r="F37" s="356"/>
    </row>
    <row r="38" spans="1:10" x14ac:dyDescent="0.3">
      <c r="A38" s="163" t="s">
        <v>9</v>
      </c>
      <c r="B38" s="164" t="s">
        <v>88</v>
      </c>
      <c r="C38" s="164" t="s">
        <v>10</v>
      </c>
      <c r="D38" s="164" t="s">
        <v>11</v>
      </c>
      <c r="E38" s="164" t="s">
        <v>12</v>
      </c>
      <c r="F38" s="164" t="s">
        <v>1</v>
      </c>
    </row>
    <row r="39" spans="1:10" x14ac:dyDescent="0.3">
      <c r="A39" s="159" t="s">
        <v>29</v>
      </c>
      <c r="B39" s="25"/>
      <c r="C39" s="25"/>
      <c r="D39" s="25"/>
      <c r="E39" s="25"/>
      <c r="F39" s="25"/>
    </row>
    <row r="40" spans="1:10" x14ac:dyDescent="0.3">
      <c r="A40" s="159" t="s">
        <v>30</v>
      </c>
      <c r="B40" s="25"/>
      <c r="C40" s="25"/>
      <c r="D40" s="155"/>
      <c r="E40" s="155"/>
      <c r="F40" s="155"/>
    </row>
    <row r="41" spans="1:10" x14ac:dyDescent="0.3">
      <c r="A41" s="159" t="s">
        <v>31</v>
      </c>
      <c r="B41" s="25"/>
      <c r="C41" s="155"/>
      <c r="D41" s="155"/>
      <c r="E41" s="155"/>
      <c r="F41" s="155"/>
    </row>
    <row r="42" spans="1:10" x14ac:dyDescent="0.3">
      <c r="A42" s="159" t="s">
        <v>32</v>
      </c>
      <c r="B42" s="25"/>
      <c r="C42" s="25"/>
      <c r="D42" s="25"/>
      <c r="E42" s="25"/>
      <c r="F42" s="25"/>
    </row>
    <row r="43" spans="1:10" x14ac:dyDescent="0.3">
      <c r="A43" s="160" t="s">
        <v>26</v>
      </c>
      <c r="B43" s="25"/>
      <c r="C43" s="155"/>
      <c r="D43" s="155"/>
      <c r="E43" s="155"/>
      <c r="F43" s="155"/>
    </row>
    <row r="44" spans="1:10" x14ac:dyDescent="0.3">
      <c r="A44" s="158" t="s">
        <v>3</v>
      </c>
      <c r="B44" s="110">
        <f>SUM(B39:B43)</f>
        <v>0</v>
      </c>
      <c r="C44" s="110">
        <f t="shared" ref="C44:F44" si="2">SUM(C39:C43)</f>
        <v>0</v>
      </c>
      <c r="D44" s="110">
        <f t="shared" si="2"/>
        <v>0</v>
      </c>
      <c r="E44" s="110">
        <f t="shared" si="2"/>
        <v>0</v>
      </c>
      <c r="F44" s="110">
        <f t="shared" si="2"/>
        <v>0</v>
      </c>
    </row>
    <row r="45" spans="1:10" x14ac:dyDescent="0.3">
      <c r="A45" s="159" t="s">
        <v>244</v>
      </c>
      <c r="B45" s="353" t="s">
        <v>246</v>
      </c>
      <c r="C45" s="207"/>
      <c r="D45" s="207"/>
      <c r="E45" s="207"/>
      <c r="F45" s="207"/>
    </row>
    <row r="46" spans="1:10" x14ac:dyDescent="0.3">
      <c r="A46" s="159" t="s">
        <v>241</v>
      </c>
      <c r="B46" s="354"/>
      <c r="C46" s="207"/>
      <c r="D46" s="207"/>
      <c r="E46" s="207"/>
      <c r="F46" s="207"/>
    </row>
    <row r="47" spans="1:10" x14ac:dyDescent="0.3">
      <c r="A47" s="159" t="s">
        <v>245</v>
      </c>
      <c r="B47" s="355"/>
      <c r="C47" s="161">
        <f t="shared" ref="C47:F47" si="3">C45-C46</f>
        <v>0</v>
      </c>
      <c r="D47" s="161">
        <f t="shared" si="3"/>
        <v>0</v>
      </c>
      <c r="E47" s="161">
        <f t="shared" si="3"/>
        <v>0</v>
      </c>
      <c r="F47" s="161">
        <f t="shared" si="3"/>
        <v>0</v>
      </c>
    </row>
    <row r="48" spans="1:10" x14ac:dyDescent="0.3">
      <c r="A48" s="284" t="s">
        <v>136</v>
      </c>
      <c r="B48" s="284" t="s">
        <v>248</v>
      </c>
      <c r="C48" s="357" t="s">
        <v>185</v>
      </c>
      <c r="D48" s="357"/>
      <c r="E48" s="357"/>
      <c r="F48" s="357"/>
      <c r="G48" s="284" t="s">
        <v>249</v>
      </c>
      <c r="H48" s="284" t="s">
        <v>250</v>
      </c>
      <c r="I48" s="284" t="s">
        <v>187</v>
      </c>
      <c r="J48" s="284" t="s">
        <v>251</v>
      </c>
    </row>
    <row r="49" spans="1:10" x14ac:dyDescent="0.3">
      <c r="A49" s="285"/>
      <c r="B49" s="285"/>
      <c r="C49" s="229" t="s">
        <v>10</v>
      </c>
      <c r="D49" s="229" t="s">
        <v>11</v>
      </c>
      <c r="E49" s="229" t="s">
        <v>12</v>
      </c>
      <c r="F49" s="229" t="s">
        <v>1</v>
      </c>
      <c r="G49" s="285"/>
      <c r="H49" s="285"/>
      <c r="I49" s="285"/>
      <c r="J49" s="285"/>
    </row>
    <row r="50" spans="1:10" x14ac:dyDescent="0.3">
      <c r="A50" s="347" t="s">
        <v>312</v>
      </c>
      <c r="B50" s="348"/>
      <c r="C50" s="348"/>
      <c r="D50" s="348"/>
      <c r="E50" s="348"/>
      <c r="F50" s="348"/>
      <c r="G50" s="348"/>
      <c r="H50" s="348"/>
      <c r="I50" s="348"/>
      <c r="J50" s="349"/>
    </row>
    <row r="51" spans="1:10" x14ac:dyDescent="0.3">
      <c r="A51" s="162" t="s">
        <v>91</v>
      </c>
      <c r="B51" s="208"/>
      <c r="C51" s="208"/>
      <c r="D51" s="208"/>
      <c r="E51" s="208"/>
      <c r="F51" s="208"/>
      <c r="G51" s="156"/>
      <c r="H51" s="208"/>
      <c r="I51" s="208"/>
      <c r="J51" s="209"/>
    </row>
    <row r="52" spans="1:10" x14ac:dyDescent="0.3">
      <c r="A52" s="162" t="s">
        <v>89</v>
      </c>
      <c r="B52" s="208"/>
      <c r="C52" s="208"/>
      <c r="D52" s="208"/>
      <c r="E52" s="156"/>
      <c r="F52" s="208"/>
      <c r="G52" s="156"/>
      <c r="H52" s="208"/>
      <c r="I52" s="208"/>
      <c r="J52" s="209"/>
    </row>
    <row r="53" spans="1:10" x14ac:dyDescent="0.3">
      <c r="A53" s="162" t="s">
        <v>186</v>
      </c>
      <c r="B53" s="208"/>
      <c r="C53" s="208"/>
      <c r="D53" s="156"/>
      <c r="E53" s="208"/>
      <c r="F53" s="208"/>
      <c r="G53" s="156"/>
      <c r="H53" s="208"/>
      <c r="I53" s="208"/>
      <c r="J53" s="209"/>
    </row>
    <row r="54" spans="1:10" x14ac:dyDescent="0.3">
      <c r="A54" s="162" t="s">
        <v>1</v>
      </c>
      <c r="B54" s="208"/>
      <c r="C54" s="156"/>
      <c r="D54" s="156"/>
      <c r="E54" s="156"/>
      <c r="F54" s="208"/>
      <c r="G54" s="156"/>
      <c r="H54" s="208"/>
      <c r="I54" s="208"/>
      <c r="J54" s="209"/>
    </row>
    <row r="55" spans="1:10" x14ac:dyDescent="0.3">
      <c r="A55" s="347" t="s">
        <v>313</v>
      </c>
      <c r="B55" s="348"/>
      <c r="C55" s="348"/>
      <c r="D55" s="348"/>
      <c r="E55" s="348"/>
      <c r="F55" s="348"/>
      <c r="G55" s="348"/>
      <c r="H55" s="348"/>
      <c r="I55" s="348"/>
      <c r="J55" s="349"/>
    </row>
    <row r="56" spans="1:10" x14ac:dyDescent="0.3">
      <c r="A56" s="162" t="s">
        <v>91</v>
      </c>
      <c r="B56" s="208"/>
      <c r="C56" s="157"/>
      <c r="D56" s="157"/>
      <c r="E56" s="157"/>
      <c r="F56" s="157"/>
      <c r="G56" s="157"/>
      <c r="H56" s="208"/>
      <c r="I56" s="157"/>
      <c r="J56" s="157"/>
    </row>
    <row r="57" spans="1:10" x14ac:dyDescent="0.3">
      <c r="A57" s="162" t="s">
        <v>89</v>
      </c>
      <c r="B57" s="208"/>
      <c r="C57" s="157"/>
      <c r="D57" s="157"/>
      <c r="E57" s="157"/>
      <c r="F57" s="157"/>
      <c r="G57" s="157"/>
      <c r="H57" s="208"/>
      <c r="I57" s="157"/>
      <c r="J57" s="157"/>
    </row>
    <row r="58" spans="1:10" x14ac:dyDescent="0.3">
      <c r="A58" s="162" t="s">
        <v>186</v>
      </c>
      <c r="B58" s="208"/>
      <c r="C58" s="157"/>
      <c r="D58" s="157"/>
      <c r="E58" s="157"/>
      <c r="F58" s="157"/>
      <c r="G58" s="157"/>
      <c r="H58" s="208"/>
      <c r="I58" s="157"/>
      <c r="J58" s="157"/>
    </row>
    <row r="59" spans="1:10" x14ac:dyDescent="0.3">
      <c r="A59" s="162" t="s">
        <v>1</v>
      </c>
      <c r="B59" s="208"/>
      <c r="C59" s="157"/>
      <c r="D59" s="157"/>
      <c r="E59" s="157"/>
      <c r="F59" s="157"/>
      <c r="G59" s="157"/>
      <c r="H59" s="208"/>
      <c r="I59" s="157"/>
      <c r="J59" s="157"/>
    </row>
    <row r="62" spans="1:10" ht="20.399999999999999" x14ac:dyDescent="0.35">
      <c r="A62" s="350" t="s">
        <v>478</v>
      </c>
      <c r="B62" s="351"/>
      <c r="C62" s="351"/>
      <c r="D62" s="351"/>
      <c r="E62" s="351"/>
      <c r="F62" s="352"/>
    </row>
    <row r="63" spans="1:10" x14ac:dyDescent="0.3">
      <c r="A63" s="163" t="s">
        <v>9</v>
      </c>
      <c r="B63" s="164" t="s">
        <v>88</v>
      </c>
      <c r="C63" s="164" t="s">
        <v>10</v>
      </c>
      <c r="D63" s="164" t="s">
        <v>11</v>
      </c>
      <c r="E63" s="164" t="s">
        <v>12</v>
      </c>
      <c r="F63" s="164" t="s">
        <v>1</v>
      </c>
    </row>
    <row r="64" spans="1:10" x14ac:dyDescent="0.3">
      <c r="A64" s="159" t="s">
        <v>29</v>
      </c>
      <c r="B64" s="25"/>
      <c r="C64" s="25"/>
      <c r="D64" s="25"/>
      <c r="E64" s="25"/>
      <c r="F64" s="25"/>
    </row>
    <row r="65" spans="1:10" x14ac:dyDescent="0.3">
      <c r="A65" s="159" t="s">
        <v>30</v>
      </c>
      <c r="B65" s="25"/>
      <c r="C65" s="25"/>
      <c r="D65" s="155"/>
      <c r="E65" s="155"/>
      <c r="F65" s="155"/>
    </row>
    <row r="66" spans="1:10" x14ac:dyDescent="0.3">
      <c r="A66" s="159" t="s">
        <v>31</v>
      </c>
      <c r="B66" s="25"/>
      <c r="C66" s="155"/>
      <c r="D66" s="155"/>
      <c r="E66" s="155"/>
      <c r="F66" s="155"/>
    </row>
    <row r="67" spans="1:10" x14ac:dyDescent="0.3">
      <c r="A67" s="159" t="s">
        <v>32</v>
      </c>
      <c r="B67" s="25"/>
      <c r="C67" s="25"/>
      <c r="D67" s="25"/>
      <c r="E67" s="25"/>
      <c r="F67" s="25"/>
    </row>
    <row r="68" spans="1:10" x14ac:dyDescent="0.3">
      <c r="A68" s="160" t="s">
        <v>26</v>
      </c>
      <c r="B68" s="25"/>
      <c r="C68" s="155"/>
      <c r="D68" s="155"/>
      <c r="E68" s="155"/>
      <c r="F68" s="155"/>
    </row>
    <row r="69" spans="1:10" x14ac:dyDescent="0.3">
      <c r="A69" s="158" t="s">
        <v>3</v>
      </c>
      <c r="B69" s="110">
        <f>SUM(B64:B68)</f>
        <v>0</v>
      </c>
      <c r="C69" s="110">
        <f t="shared" ref="C69:F69" si="4">SUM(C64:C68)</f>
        <v>0</v>
      </c>
      <c r="D69" s="110">
        <f t="shared" si="4"/>
        <v>0</v>
      </c>
      <c r="E69" s="110">
        <f t="shared" si="4"/>
        <v>0</v>
      </c>
      <c r="F69" s="110">
        <f t="shared" si="4"/>
        <v>0</v>
      </c>
    </row>
    <row r="70" spans="1:10" x14ac:dyDescent="0.3">
      <c r="A70" s="159" t="s">
        <v>244</v>
      </c>
      <c r="B70" s="353" t="s">
        <v>246</v>
      </c>
      <c r="C70" s="207"/>
      <c r="D70" s="207"/>
      <c r="E70" s="207"/>
      <c r="F70" s="207"/>
    </row>
    <row r="71" spans="1:10" x14ac:dyDescent="0.3">
      <c r="A71" s="159" t="s">
        <v>241</v>
      </c>
      <c r="B71" s="354"/>
      <c r="C71" s="207"/>
      <c r="D71" s="207"/>
      <c r="E71" s="207"/>
      <c r="F71" s="207"/>
    </row>
    <row r="72" spans="1:10" x14ac:dyDescent="0.3">
      <c r="A72" s="159" t="s">
        <v>245</v>
      </c>
      <c r="B72" s="355"/>
      <c r="C72" s="161">
        <f t="shared" ref="C72:F72" si="5">C70-C71</f>
        <v>0</v>
      </c>
      <c r="D72" s="161">
        <f t="shared" si="5"/>
        <v>0</v>
      </c>
      <c r="E72" s="161">
        <f t="shared" si="5"/>
        <v>0</v>
      </c>
      <c r="F72" s="161">
        <f t="shared" si="5"/>
        <v>0</v>
      </c>
    </row>
    <row r="73" spans="1:10" x14ac:dyDescent="0.3">
      <c r="A73" s="284" t="s">
        <v>136</v>
      </c>
      <c r="B73" s="284" t="s">
        <v>248</v>
      </c>
      <c r="C73" s="357" t="s">
        <v>185</v>
      </c>
      <c r="D73" s="357"/>
      <c r="E73" s="357"/>
      <c r="F73" s="357"/>
      <c r="G73" s="284" t="s">
        <v>249</v>
      </c>
      <c r="H73" s="284" t="s">
        <v>250</v>
      </c>
      <c r="I73" s="284" t="s">
        <v>187</v>
      </c>
      <c r="J73" s="284" t="s">
        <v>251</v>
      </c>
    </row>
    <row r="74" spans="1:10" x14ac:dyDescent="0.3">
      <c r="A74" s="285"/>
      <c r="B74" s="285"/>
      <c r="C74" s="229" t="s">
        <v>10</v>
      </c>
      <c r="D74" s="229" t="s">
        <v>11</v>
      </c>
      <c r="E74" s="229" t="s">
        <v>12</v>
      </c>
      <c r="F74" s="229" t="s">
        <v>1</v>
      </c>
      <c r="G74" s="285"/>
      <c r="H74" s="285"/>
      <c r="I74" s="285"/>
      <c r="J74" s="285"/>
    </row>
    <row r="75" spans="1:10" x14ac:dyDescent="0.3">
      <c r="A75" s="347" t="s">
        <v>312</v>
      </c>
      <c r="B75" s="348"/>
      <c r="C75" s="348"/>
      <c r="D75" s="348"/>
      <c r="E75" s="348"/>
      <c r="F75" s="348"/>
      <c r="G75" s="348"/>
      <c r="H75" s="348"/>
      <c r="I75" s="348"/>
      <c r="J75" s="349"/>
    </row>
    <row r="76" spans="1:10" x14ac:dyDescent="0.3">
      <c r="A76" s="162" t="s">
        <v>91</v>
      </c>
      <c r="B76" s="208"/>
      <c r="C76" s="208"/>
      <c r="D76" s="208"/>
      <c r="E76" s="208"/>
      <c r="F76" s="208"/>
      <c r="G76" s="156"/>
      <c r="H76" s="208"/>
      <c r="I76" s="208"/>
      <c r="J76" s="209"/>
    </row>
    <row r="77" spans="1:10" x14ac:dyDescent="0.3">
      <c r="A77" s="162" t="s">
        <v>89</v>
      </c>
      <c r="B77" s="208"/>
      <c r="C77" s="208"/>
      <c r="D77" s="208"/>
      <c r="E77" s="156"/>
      <c r="F77" s="208"/>
      <c r="G77" s="156"/>
      <c r="H77" s="208"/>
      <c r="I77" s="208"/>
      <c r="J77" s="209"/>
    </row>
    <row r="78" spans="1:10" ht="15.75" customHeight="1" x14ac:dyDescent="0.3">
      <c r="A78" s="162" t="s">
        <v>186</v>
      </c>
      <c r="B78" s="208"/>
      <c r="C78" s="208"/>
      <c r="D78" s="156"/>
      <c r="E78" s="208"/>
      <c r="F78" s="208"/>
      <c r="G78" s="156"/>
      <c r="H78" s="208"/>
      <c r="I78" s="208"/>
      <c r="J78" s="209"/>
    </row>
    <row r="79" spans="1:10" x14ac:dyDescent="0.3">
      <c r="A79" s="162" t="s">
        <v>1</v>
      </c>
      <c r="B79" s="208"/>
      <c r="C79" s="156"/>
      <c r="D79" s="156"/>
      <c r="E79" s="156"/>
      <c r="F79" s="208"/>
      <c r="G79" s="156"/>
      <c r="H79" s="208"/>
      <c r="I79" s="208"/>
      <c r="J79" s="209"/>
    </row>
    <row r="80" spans="1:10" ht="15.75" customHeight="1" x14ac:dyDescent="0.3">
      <c r="A80" s="347" t="s">
        <v>313</v>
      </c>
      <c r="B80" s="348"/>
      <c r="C80" s="348"/>
      <c r="D80" s="348"/>
      <c r="E80" s="348"/>
      <c r="F80" s="348"/>
      <c r="G80" s="348"/>
      <c r="H80" s="348"/>
      <c r="I80" s="348"/>
      <c r="J80" s="349"/>
    </row>
    <row r="81" spans="1:10" x14ac:dyDescent="0.3">
      <c r="A81" s="162" t="s">
        <v>91</v>
      </c>
      <c r="B81" s="208"/>
      <c r="C81" s="157"/>
      <c r="D81" s="157"/>
      <c r="E81" s="157"/>
      <c r="F81" s="157"/>
      <c r="G81" s="157"/>
      <c r="H81" s="208"/>
      <c r="I81" s="157"/>
      <c r="J81" s="157"/>
    </row>
    <row r="82" spans="1:10" x14ac:dyDescent="0.3">
      <c r="A82" s="162" t="s">
        <v>89</v>
      </c>
      <c r="B82" s="208"/>
      <c r="C82" s="157"/>
      <c r="D82" s="157"/>
      <c r="E82" s="157"/>
      <c r="F82" s="157"/>
      <c r="G82" s="157"/>
      <c r="H82" s="208"/>
      <c r="I82" s="157"/>
      <c r="J82" s="157"/>
    </row>
    <row r="83" spans="1:10" x14ac:dyDescent="0.3">
      <c r="A83" s="162" t="s">
        <v>186</v>
      </c>
      <c r="B83" s="208"/>
      <c r="C83" s="157"/>
      <c r="D83" s="157"/>
      <c r="E83" s="157"/>
      <c r="F83" s="157"/>
      <c r="G83" s="157"/>
      <c r="H83" s="208"/>
      <c r="I83" s="157"/>
      <c r="J83" s="157"/>
    </row>
    <row r="84" spans="1:10" x14ac:dyDescent="0.3">
      <c r="A84" s="162" t="s">
        <v>1</v>
      </c>
      <c r="B84" s="208"/>
      <c r="C84" s="157"/>
      <c r="D84" s="157"/>
      <c r="E84" s="157"/>
      <c r="F84" s="157"/>
      <c r="G84" s="157"/>
      <c r="H84" s="208"/>
      <c r="I84" s="157"/>
      <c r="J84" s="157"/>
    </row>
    <row r="87" spans="1:10" ht="20.399999999999999" x14ac:dyDescent="0.35">
      <c r="A87" s="350" t="s">
        <v>479</v>
      </c>
      <c r="B87" s="351"/>
      <c r="C87" s="351"/>
      <c r="D87" s="351"/>
      <c r="E87" s="351"/>
      <c r="F87" s="352"/>
    </row>
    <row r="88" spans="1:10" x14ac:dyDescent="0.3">
      <c r="A88" s="163" t="s">
        <v>9</v>
      </c>
      <c r="B88" s="164" t="s">
        <v>88</v>
      </c>
      <c r="C88" s="164" t="s">
        <v>10</v>
      </c>
      <c r="D88" s="164" t="s">
        <v>11</v>
      </c>
      <c r="E88" s="164" t="s">
        <v>12</v>
      </c>
      <c r="F88" s="164" t="s">
        <v>1</v>
      </c>
    </row>
    <row r="89" spans="1:10" x14ac:dyDescent="0.3">
      <c r="A89" s="159" t="s">
        <v>29</v>
      </c>
      <c r="B89" s="25"/>
      <c r="C89" s="25"/>
      <c r="D89" s="25"/>
      <c r="E89" s="25"/>
      <c r="F89" s="25"/>
    </row>
    <row r="90" spans="1:10" x14ac:dyDescent="0.3">
      <c r="A90" s="159" t="s">
        <v>30</v>
      </c>
      <c r="B90" s="25"/>
      <c r="C90" s="25"/>
      <c r="D90" s="155"/>
      <c r="E90" s="155"/>
      <c r="F90" s="155"/>
    </row>
    <row r="91" spans="1:10" x14ac:dyDescent="0.3">
      <c r="A91" s="159" t="s">
        <v>31</v>
      </c>
      <c r="B91" s="25"/>
      <c r="C91" s="155"/>
      <c r="D91" s="155"/>
      <c r="E91" s="155"/>
      <c r="F91" s="155"/>
    </row>
    <row r="92" spans="1:10" x14ac:dyDescent="0.3">
      <c r="A92" s="159" t="s">
        <v>32</v>
      </c>
      <c r="B92" s="25"/>
      <c r="C92" s="25"/>
      <c r="D92" s="25"/>
      <c r="E92" s="25"/>
      <c r="F92" s="25"/>
    </row>
    <row r="93" spans="1:10" x14ac:dyDescent="0.3">
      <c r="A93" s="160" t="s">
        <v>26</v>
      </c>
      <c r="B93" s="25"/>
      <c r="C93" s="155"/>
      <c r="D93" s="155"/>
      <c r="E93" s="155"/>
      <c r="F93" s="155"/>
    </row>
    <row r="94" spans="1:10" x14ac:dyDescent="0.3">
      <c r="A94" s="158" t="s">
        <v>3</v>
      </c>
      <c r="B94" s="110">
        <f>SUM(B89:B93)</f>
        <v>0</v>
      </c>
      <c r="C94" s="110">
        <f t="shared" ref="C94:F94" si="6">SUM(C89:C93)</f>
        <v>0</v>
      </c>
      <c r="D94" s="110">
        <f t="shared" si="6"/>
        <v>0</v>
      </c>
      <c r="E94" s="110">
        <f t="shared" si="6"/>
        <v>0</v>
      </c>
      <c r="F94" s="110">
        <f t="shared" si="6"/>
        <v>0</v>
      </c>
    </row>
    <row r="95" spans="1:10" x14ac:dyDescent="0.3">
      <c r="A95" s="159" t="s">
        <v>244</v>
      </c>
      <c r="B95" s="353" t="s">
        <v>246</v>
      </c>
      <c r="C95" s="207"/>
      <c r="D95" s="207"/>
      <c r="E95" s="207"/>
      <c r="F95" s="207"/>
    </row>
    <row r="96" spans="1:10" x14ac:dyDescent="0.3">
      <c r="A96" s="159" t="s">
        <v>241</v>
      </c>
      <c r="B96" s="354"/>
      <c r="C96" s="207"/>
      <c r="D96" s="207"/>
      <c r="E96" s="207"/>
      <c r="F96" s="207"/>
    </row>
    <row r="97" spans="1:19" x14ac:dyDescent="0.3">
      <c r="A97" s="159" t="s">
        <v>245</v>
      </c>
      <c r="B97" s="355"/>
      <c r="C97" s="161">
        <f t="shared" ref="C97:F97" si="7">C95-C96</f>
        <v>0</v>
      </c>
      <c r="D97" s="161">
        <f t="shared" si="7"/>
        <v>0</v>
      </c>
      <c r="E97" s="161">
        <f t="shared" si="7"/>
        <v>0</v>
      </c>
      <c r="F97" s="161">
        <f t="shared" si="7"/>
        <v>0</v>
      </c>
    </row>
    <row r="98" spans="1:19" ht="15.75" customHeight="1" x14ac:dyDescent="0.3">
      <c r="A98" s="284" t="s">
        <v>136</v>
      </c>
      <c r="B98" s="284" t="s">
        <v>248</v>
      </c>
      <c r="C98" s="357" t="s">
        <v>185</v>
      </c>
      <c r="D98" s="357"/>
      <c r="E98" s="357"/>
      <c r="F98" s="357"/>
      <c r="G98" s="284" t="s">
        <v>249</v>
      </c>
      <c r="H98" s="284" t="s">
        <v>250</v>
      </c>
      <c r="I98" s="284" t="s">
        <v>187</v>
      </c>
      <c r="J98" s="284" t="s">
        <v>251</v>
      </c>
      <c r="K98" s="68"/>
      <c r="M98" s="68"/>
      <c r="Q98" s="68"/>
      <c r="R98" s="68"/>
    </row>
    <row r="99" spans="1:19" ht="15.75" customHeight="1" x14ac:dyDescent="0.3">
      <c r="A99" s="285"/>
      <c r="B99" s="285"/>
      <c r="C99" s="108" t="s">
        <v>10</v>
      </c>
      <c r="D99" s="108" t="s">
        <v>11</v>
      </c>
      <c r="E99" s="108" t="s">
        <v>12</v>
      </c>
      <c r="F99" s="108" t="s">
        <v>1</v>
      </c>
      <c r="G99" s="285"/>
      <c r="H99" s="285"/>
      <c r="I99" s="285"/>
      <c r="J99" s="285"/>
      <c r="K99" s="68"/>
      <c r="M99" s="68"/>
    </row>
    <row r="100" spans="1:19" ht="15.75" customHeight="1" x14ac:dyDescent="0.3">
      <c r="A100" s="347" t="s">
        <v>312</v>
      </c>
      <c r="B100" s="348"/>
      <c r="C100" s="348"/>
      <c r="D100" s="348"/>
      <c r="E100" s="348"/>
      <c r="F100" s="348"/>
      <c r="G100" s="348"/>
      <c r="H100" s="348"/>
      <c r="I100" s="348"/>
      <c r="J100" s="349"/>
      <c r="K100" s="68"/>
      <c r="M100" s="68"/>
    </row>
    <row r="101" spans="1:19" x14ac:dyDescent="0.3">
      <c r="A101" s="162" t="s">
        <v>91</v>
      </c>
      <c r="B101" s="208"/>
      <c r="C101" s="208"/>
      <c r="D101" s="208"/>
      <c r="E101" s="208"/>
      <c r="F101" s="208"/>
      <c r="G101" s="156"/>
      <c r="H101" s="208"/>
      <c r="I101" s="208"/>
      <c r="J101" s="209"/>
      <c r="K101" s="68"/>
      <c r="L101" s="68"/>
      <c r="M101" s="68"/>
    </row>
    <row r="102" spans="1:19" x14ac:dyDescent="0.3">
      <c r="A102" s="162" t="s">
        <v>89</v>
      </c>
      <c r="B102" s="208"/>
      <c r="C102" s="208"/>
      <c r="D102" s="208"/>
      <c r="E102" s="156"/>
      <c r="F102" s="208"/>
      <c r="G102" s="156"/>
      <c r="H102" s="208"/>
      <c r="I102" s="208"/>
      <c r="J102" s="209"/>
      <c r="K102" s="68"/>
      <c r="L102" s="68"/>
      <c r="M102" s="68"/>
    </row>
    <row r="103" spans="1:19" x14ac:dyDescent="0.3">
      <c r="A103" s="162" t="s">
        <v>186</v>
      </c>
      <c r="B103" s="208"/>
      <c r="C103" s="208"/>
      <c r="D103" s="156"/>
      <c r="E103" s="208"/>
      <c r="F103" s="208"/>
      <c r="G103" s="156"/>
      <c r="H103" s="208"/>
      <c r="I103" s="208"/>
      <c r="J103" s="209"/>
      <c r="K103" s="68"/>
      <c r="L103" s="68"/>
      <c r="M103" s="68"/>
    </row>
    <row r="104" spans="1:19" x14ac:dyDescent="0.3">
      <c r="A104" s="162" t="s">
        <v>1</v>
      </c>
      <c r="B104" s="208"/>
      <c r="C104" s="156"/>
      <c r="D104" s="156"/>
      <c r="E104" s="156"/>
      <c r="F104" s="208"/>
      <c r="G104" s="156"/>
      <c r="H104" s="208"/>
      <c r="I104" s="208"/>
      <c r="J104" s="209"/>
      <c r="K104" s="68"/>
      <c r="L104" s="68"/>
      <c r="M104" s="68"/>
    </row>
    <row r="105" spans="1:19" x14ac:dyDescent="0.3">
      <c r="A105" s="347" t="s">
        <v>313</v>
      </c>
      <c r="B105" s="348"/>
      <c r="C105" s="348"/>
      <c r="D105" s="348"/>
      <c r="E105" s="348"/>
      <c r="F105" s="348"/>
      <c r="G105" s="348"/>
      <c r="H105" s="348"/>
      <c r="I105" s="348"/>
      <c r="J105" s="349"/>
      <c r="K105" s="68"/>
      <c r="L105" s="68"/>
      <c r="M105" s="68"/>
    </row>
    <row r="106" spans="1:19" x14ac:dyDescent="0.3">
      <c r="A106" s="162" t="s">
        <v>91</v>
      </c>
      <c r="B106" s="208"/>
      <c r="C106" s="157"/>
      <c r="D106" s="157"/>
      <c r="E106" s="157"/>
      <c r="F106" s="157"/>
      <c r="G106" s="157"/>
      <c r="H106" s="208"/>
      <c r="I106" s="157"/>
      <c r="J106" s="157"/>
      <c r="K106" s="68"/>
      <c r="L106" s="68"/>
      <c r="M106" s="68"/>
    </row>
    <row r="107" spans="1:19" x14ac:dyDescent="0.3">
      <c r="A107" s="162" t="s">
        <v>89</v>
      </c>
      <c r="B107" s="208"/>
      <c r="C107" s="157"/>
      <c r="D107" s="157"/>
      <c r="E107" s="157"/>
      <c r="F107" s="157"/>
      <c r="G107" s="157"/>
      <c r="H107" s="208"/>
      <c r="I107" s="157"/>
      <c r="J107" s="157"/>
      <c r="K107" s="68"/>
      <c r="L107" s="68"/>
      <c r="M107" s="68"/>
    </row>
    <row r="108" spans="1:19" x14ac:dyDescent="0.3">
      <c r="A108" s="162" t="s">
        <v>186</v>
      </c>
      <c r="B108" s="208"/>
      <c r="C108" s="157"/>
      <c r="D108" s="157"/>
      <c r="E108" s="157"/>
      <c r="F108" s="157"/>
      <c r="G108" s="157"/>
      <c r="H108" s="208"/>
      <c r="I108" s="157"/>
      <c r="J108" s="157"/>
      <c r="K108" s="68"/>
      <c r="L108" s="68"/>
      <c r="M108" s="68"/>
    </row>
    <row r="109" spans="1:19" x14ac:dyDescent="0.3">
      <c r="A109" s="162" t="s">
        <v>1</v>
      </c>
      <c r="B109" s="208"/>
      <c r="C109" s="157"/>
      <c r="D109" s="157"/>
      <c r="E109" s="157"/>
      <c r="F109" s="157"/>
      <c r="G109" s="157"/>
      <c r="H109" s="208"/>
      <c r="I109" s="157"/>
      <c r="J109" s="157"/>
      <c r="K109" s="68"/>
      <c r="L109" s="68"/>
      <c r="M109" s="68"/>
    </row>
    <row r="110" spans="1:19" x14ac:dyDescent="0.3">
      <c r="A110" s="17"/>
      <c r="B110" s="69"/>
      <c r="C110" s="70"/>
      <c r="D110" s="70"/>
      <c r="E110" s="70"/>
      <c r="F110" s="70"/>
      <c r="H110" s="23"/>
      <c r="I110" s="23"/>
      <c r="J110" s="68"/>
      <c r="K110" s="68"/>
      <c r="L110" s="68"/>
      <c r="M110" s="68"/>
      <c r="N110" s="68"/>
      <c r="O110" s="68"/>
      <c r="P110" s="68"/>
      <c r="Q110" s="68"/>
      <c r="R110" s="68"/>
      <c r="S110" s="68"/>
    </row>
    <row r="111" spans="1:19" x14ac:dyDescent="0.3">
      <c r="A111" s="17"/>
      <c r="B111" s="19"/>
      <c r="C111" s="19"/>
      <c r="D111" s="19"/>
      <c r="E111" s="19"/>
      <c r="F111" s="19"/>
    </row>
    <row r="112" spans="1:19" ht="20.399999999999999" x14ac:dyDescent="0.35">
      <c r="A112" s="356" t="s">
        <v>480</v>
      </c>
      <c r="B112" s="356"/>
      <c r="C112" s="356"/>
      <c r="D112" s="356"/>
      <c r="E112" s="356"/>
      <c r="F112" s="356"/>
      <c r="K112" s="68"/>
      <c r="L112" s="68"/>
      <c r="M112" s="68"/>
      <c r="N112" s="68"/>
      <c r="O112" s="68"/>
      <c r="P112" s="68"/>
      <c r="Q112" s="68"/>
      <c r="R112" s="68"/>
      <c r="S112" s="68"/>
    </row>
    <row r="113" spans="1:10" x14ac:dyDescent="0.3">
      <c r="A113" s="163" t="s">
        <v>9</v>
      </c>
      <c r="B113" s="164" t="s">
        <v>88</v>
      </c>
      <c r="C113" s="164" t="s">
        <v>10</v>
      </c>
      <c r="D113" s="164" t="s">
        <v>11</v>
      </c>
      <c r="E113" s="164" t="s">
        <v>12</v>
      </c>
      <c r="F113" s="164" t="s">
        <v>1</v>
      </c>
    </row>
    <row r="114" spans="1:10" x14ac:dyDescent="0.3">
      <c r="A114" s="159" t="s">
        <v>29</v>
      </c>
      <c r="B114" s="25"/>
      <c r="C114" s="25"/>
      <c r="D114" s="25"/>
      <c r="E114" s="25"/>
      <c r="F114" s="25"/>
    </row>
    <row r="115" spans="1:10" x14ac:dyDescent="0.3">
      <c r="A115" s="159" t="s">
        <v>30</v>
      </c>
      <c r="B115" s="25"/>
      <c r="C115" s="25"/>
      <c r="D115" s="155"/>
      <c r="E115" s="155"/>
      <c r="F115" s="155"/>
    </row>
    <row r="116" spans="1:10" x14ac:dyDescent="0.3">
      <c r="A116" s="159" t="s">
        <v>31</v>
      </c>
      <c r="B116" s="25"/>
      <c r="C116" s="155"/>
      <c r="D116" s="155"/>
      <c r="E116" s="155"/>
      <c r="F116" s="155"/>
    </row>
    <row r="117" spans="1:10" x14ac:dyDescent="0.3">
      <c r="A117" s="159" t="s">
        <v>32</v>
      </c>
      <c r="B117" s="25"/>
      <c r="C117" s="25"/>
      <c r="D117" s="25"/>
      <c r="E117" s="25"/>
      <c r="F117" s="25"/>
    </row>
    <row r="118" spans="1:10" x14ac:dyDescent="0.3">
      <c r="A118" s="160" t="s">
        <v>26</v>
      </c>
      <c r="B118" s="25"/>
      <c r="C118" s="155"/>
      <c r="D118" s="155"/>
      <c r="E118" s="155"/>
      <c r="F118" s="155"/>
    </row>
    <row r="119" spans="1:10" x14ac:dyDescent="0.3">
      <c r="A119" s="158" t="s">
        <v>3</v>
      </c>
      <c r="B119" s="110">
        <f>SUM(B114:B118)</f>
        <v>0</v>
      </c>
      <c r="C119" s="110">
        <f t="shared" ref="C119:F119" si="8">SUM(C114:C118)</f>
        <v>0</v>
      </c>
      <c r="D119" s="110">
        <f t="shared" si="8"/>
        <v>0</v>
      </c>
      <c r="E119" s="110">
        <f t="shared" si="8"/>
        <v>0</v>
      </c>
      <c r="F119" s="110">
        <f t="shared" si="8"/>
        <v>0</v>
      </c>
    </row>
    <row r="120" spans="1:10" x14ac:dyDescent="0.3">
      <c r="A120" s="159" t="s">
        <v>244</v>
      </c>
      <c r="B120" s="353" t="s">
        <v>246</v>
      </c>
      <c r="C120" s="207"/>
      <c r="D120" s="207"/>
      <c r="E120" s="207"/>
      <c r="F120" s="207"/>
    </row>
    <row r="121" spans="1:10" x14ac:dyDescent="0.3">
      <c r="A121" s="159" t="s">
        <v>241</v>
      </c>
      <c r="B121" s="354"/>
      <c r="C121" s="207"/>
      <c r="D121" s="207"/>
      <c r="E121" s="207"/>
      <c r="F121" s="207"/>
    </row>
    <row r="122" spans="1:10" x14ac:dyDescent="0.3">
      <c r="A122" s="159" t="s">
        <v>245</v>
      </c>
      <c r="B122" s="355"/>
      <c r="C122" s="161">
        <f t="shared" ref="C122:F122" si="9">C120-C121</f>
        <v>0</v>
      </c>
      <c r="D122" s="161">
        <f t="shared" si="9"/>
        <v>0</v>
      </c>
      <c r="E122" s="161">
        <f t="shared" si="9"/>
        <v>0</v>
      </c>
      <c r="F122" s="161">
        <f t="shared" si="9"/>
        <v>0</v>
      </c>
    </row>
    <row r="123" spans="1:10" x14ac:dyDescent="0.3">
      <c r="A123" s="284" t="s">
        <v>136</v>
      </c>
      <c r="B123" s="284" t="s">
        <v>248</v>
      </c>
      <c r="C123" s="357" t="s">
        <v>185</v>
      </c>
      <c r="D123" s="357"/>
      <c r="E123" s="357"/>
      <c r="F123" s="357"/>
      <c r="G123" s="284" t="s">
        <v>249</v>
      </c>
      <c r="H123" s="284" t="s">
        <v>250</v>
      </c>
      <c r="I123" s="284" t="s">
        <v>187</v>
      </c>
      <c r="J123" s="284" t="s">
        <v>251</v>
      </c>
    </row>
    <row r="124" spans="1:10" x14ac:dyDescent="0.3">
      <c r="A124" s="285"/>
      <c r="B124" s="285"/>
      <c r="C124" s="108" t="s">
        <v>10</v>
      </c>
      <c r="D124" s="108" t="s">
        <v>11</v>
      </c>
      <c r="E124" s="108" t="s">
        <v>12</v>
      </c>
      <c r="F124" s="108" t="s">
        <v>1</v>
      </c>
      <c r="G124" s="285"/>
      <c r="H124" s="285"/>
      <c r="I124" s="285"/>
      <c r="J124" s="285"/>
    </row>
    <row r="125" spans="1:10" x14ac:dyDescent="0.3">
      <c r="A125" s="347" t="s">
        <v>312</v>
      </c>
      <c r="B125" s="348"/>
      <c r="C125" s="348"/>
      <c r="D125" s="348"/>
      <c r="E125" s="348"/>
      <c r="F125" s="348"/>
      <c r="G125" s="348"/>
      <c r="H125" s="348"/>
      <c r="I125" s="348"/>
      <c r="J125" s="349"/>
    </row>
    <row r="126" spans="1:10" x14ac:dyDescent="0.3">
      <c r="A126" s="162" t="s">
        <v>91</v>
      </c>
      <c r="B126" s="208"/>
      <c r="C126" s="208"/>
      <c r="D126" s="208"/>
      <c r="E126" s="208"/>
      <c r="F126" s="208"/>
      <c r="G126" s="156"/>
      <c r="H126" s="208"/>
      <c r="I126" s="208"/>
      <c r="J126" s="209"/>
    </row>
    <row r="127" spans="1:10" x14ac:dyDescent="0.3">
      <c r="A127" s="162" t="s">
        <v>89</v>
      </c>
      <c r="B127" s="208"/>
      <c r="C127" s="208"/>
      <c r="D127" s="208"/>
      <c r="E127" s="156"/>
      <c r="F127" s="208"/>
      <c r="G127" s="156"/>
      <c r="H127" s="208"/>
      <c r="I127" s="208"/>
      <c r="J127" s="209"/>
    </row>
    <row r="128" spans="1:10" x14ac:dyDescent="0.3">
      <c r="A128" s="162" t="s">
        <v>186</v>
      </c>
      <c r="B128" s="208"/>
      <c r="C128" s="208"/>
      <c r="D128" s="156"/>
      <c r="E128" s="208"/>
      <c r="F128" s="208"/>
      <c r="G128" s="156"/>
      <c r="H128" s="208"/>
      <c r="I128" s="208"/>
      <c r="J128" s="209"/>
    </row>
    <row r="129" spans="1:10" x14ac:dyDescent="0.3">
      <c r="A129" s="162" t="s">
        <v>1</v>
      </c>
      <c r="B129" s="208"/>
      <c r="C129" s="156"/>
      <c r="D129" s="156"/>
      <c r="E129" s="156"/>
      <c r="F129" s="208"/>
      <c r="G129" s="156"/>
      <c r="H129" s="208"/>
      <c r="I129" s="208"/>
      <c r="J129" s="209"/>
    </row>
    <row r="130" spans="1:10" x14ac:dyDescent="0.3">
      <c r="A130" s="347" t="s">
        <v>313</v>
      </c>
      <c r="B130" s="348"/>
      <c r="C130" s="348"/>
      <c r="D130" s="348"/>
      <c r="E130" s="348"/>
      <c r="F130" s="348"/>
      <c r="G130" s="348"/>
      <c r="H130" s="348"/>
      <c r="I130" s="348"/>
      <c r="J130" s="349"/>
    </row>
    <row r="131" spans="1:10" x14ac:dyDescent="0.3">
      <c r="A131" s="162" t="s">
        <v>91</v>
      </c>
      <c r="B131" s="208"/>
      <c r="C131" s="157"/>
      <c r="D131" s="157"/>
      <c r="E131" s="157"/>
      <c r="F131" s="157"/>
      <c r="G131" s="157"/>
      <c r="H131" s="208"/>
      <c r="I131" s="157"/>
      <c r="J131" s="157"/>
    </row>
    <row r="132" spans="1:10" x14ac:dyDescent="0.3">
      <c r="A132" s="162" t="s">
        <v>89</v>
      </c>
      <c r="B132" s="208"/>
      <c r="C132" s="157"/>
      <c r="D132" s="157"/>
      <c r="E132" s="157"/>
      <c r="F132" s="157"/>
      <c r="G132" s="157"/>
      <c r="H132" s="208"/>
      <c r="I132" s="157"/>
      <c r="J132" s="157"/>
    </row>
    <row r="133" spans="1:10" x14ac:dyDescent="0.3">
      <c r="A133" s="162" t="s">
        <v>186</v>
      </c>
      <c r="B133" s="208"/>
      <c r="C133" s="157"/>
      <c r="D133" s="157"/>
      <c r="E133" s="157"/>
      <c r="F133" s="157"/>
      <c r="G133" s="157"/>
      <c r="H133" s="208"/>
      <c r="I133" s="157"/>
      <c r="J133" s="157"/>
    </row>
    <row r="134" spans="1:10" x14ac:dyDescent="0.3">
      <c r="A134" s="162" t="s">
        <v>1</v>
      </c>
      <c r="B134" s="208"/>
      <c r="C134" s="157"/>
      <c r="D134" s="157"/>
      <c r="E134" s="157"/>
      <c r="F134" s="157"/>
      <c r="G134" s="157"/>
      <c r="H134" s="208"/>
      <c r="I134" s="157"/>
      <c r="J134" s="157"/>
    </row>
    <row r="137" spans="1:10" ht="20.399999999999999" x14ac:dyDescent="0.35">
      <c r="A137" s="356" t="s">
        <v>481</v>
      </c>
      <c r="B137" s="356"/>
      <c r="C137" s="356"/>
      <c r="D137" s="356"/>
      <c r="E137" s="356"/>
      <c r="F137" s="356"/>
    </row>
    <row r="138" spans="1:10" x14ac:dyDescent="0.3">
      <c r="A138" s="163" t="s">
        <v>9</v>
      </c>
      <c r="B138" s="164" t="s">
        <v>88</v>
      </c>
      <c r="C138" s="164" t="s">
        <v>10</v>
      </c>
      <c r="D138" s="164" t="s">
        <v>11</v>
      </c>
      <c r="E138" s="164" t="s">
        <v>12</v>
      </c>
      <c r="F138" s="164" t="s">
        <v>1</v>
      </c>
    </row>
    <row r="139" spans="1:10" x14ac:dyDescent="0.3">
      <c r="A139" s="159" t="s">
        <v>29</v>
      </c>
      <c r="B139" s="25"/>
      <c r="C139" s="25"/>
      <c r="D139" s="25"/>
      <c r="E139" s="25"/>
      <c r="F139" s="25"/>
    </row>
    <row r="140" spans="1:10" x14ac:dyDescent="0.3">
      <c r="A140" s="159" t="s">
        <v>30</v>
      </c>
      <c r="B140" s="25"/>
      <c r="C140" s="25"/>
      <c r="D140" s="155"/>
      <c r="E140" s="155"/>
      <c r="F140" s="155"/>
    </row>
    <row r="141" spans="1:10" x14ac:dyDescent="0.3">
      <c r="A141" s="159" t="s">
        <v>31</v>
      </c>
      <c r="B141" s="25"/>
      <c r="C141" s="155"/>
      <c r="D141" s="155"/>
      <c r="E141" s="155"/>
      <c r="F141" s="155"/>
    </row>
    <row r="142" spans="1:10" x14ac:dyDescent="0.3">
      <c r="A142" s="159" t="s">
        <v>32</v>
      </c>
      <c r="B142" s="25"/>
      <c r="C142" s="25"/>
      <c r="D142" s="25"/>
      <c r="E142" s="25"/>
      <c r="F142" s="25"/>
    </row>
    <row r="143" spans="1:10" x14ac:dyDescent="0.3">
      <c r="A143" s="160" t="s">
        <v>26</v>
      </c>
      <c r="B143" s="25"/>
      <c r="C143" s="155"/>
      <c r="D143" s="155"/>
      <c r="E143" s="155"/>
      <c r="F143" s="155"/>
    </row>
    <row r="144" spans="1:10" x14ac:dyDescent="0.3">
      <c r="A144" s="158" t="s">
        <v>3</v>
      </c>
      <c r="B144" s="110">
        <f>SUM(B139:B143)</f>
        <v>0</v>
      </c>
      <c r="C144" s="110">
        <f t="shared" ref="C144:F144" si="10">SUM(C139:C143)</f>
        <v>0</v>
      </c>
      <c r="D144" s="110">
        <f t="shared" si="10"/>
        <v>0</v>
      </c>
      <c r="E144" s="110">
        <f t="shared" si="10"/>
        <v>0</v>
      </c>
      <c r="F144" s="110">
        <f t="shared" si="10"/>
        <v>0</v>
      </c>
    </row>
    <row r="145" spans="1:10" x14ac:dyDescent="0.3">
      <c r="A145" s="159" t="s">
        <v>244</v>
      </c>
      <c r="B145" s="353" t="s">
        <v>246</v>
      </c>
      <c r="C145" s="207"/>
      <c r="D145" s="207"/>
      <c r="E145" s="207"/>
      <c r="F145" s="207"/>
    </row>
    <row r="146" spans="1:10" x14ac:dyDescent="0.3">
      <c r="A146" s="159" t="s">
        <v>241</v>
      </c>
      <c r="B146" s="354"/>
      <c r="C146" s="207"/>
      <c r="D146" s="207"/>
      <c r="E146" s="207"/>
      <c r="F146" s="207"/>
    </row>
    <row r="147" spans="1:10" x14ac:dyDescent="0.3">
      <c r="A147" s="159" t="s">
        <v>245</v>
      </c>
      <c r="B147" s="355"/>
      <c r="C147" s="161">
        <f t="shared" ref="C147:F147" si="11">C145-C146</f>
        <v>0</v>
      </c>
      <c r="D147" s="161">
        <f t="shared" si="11"/>
        <v>0</v>
      </c>
      <c r="E147" s="161">
        <f t="shared" si="11"/>
        <v>0</v>
      </c>
      <c r="F147" s="161">
        <f t="shared" si="11"/>
        <v>0</v>
      </c>
    </row>
    <row r="148" spans="1:10" x14ac:dyDescent="0.3">
      <c r="A148" s="284" t="s">
        <v>136</v>
      </c>
      <c r="B148" s="284" t="s">
        <v>248</v>
      </c>
      <c r="C148" s="357" t="s">
        <v>185</v>
      </c>
      <c r="D148" s="357"/>
      <c r="E148" s="357"/>
      <c r="F148" s="357"/>
      <c r="G148" s="284" t="s">
        <v>249</v>
      </c>
      <c r="H148" s="284" t="s">
        <v>250</v>
      </c>
      <c r="I148" s="284" t="s">
        <v>187</v>
      </c>
      <c r="J148" s="284" t="s">
        <v>251</v>
      </c>
    </row>
    <row r="149" spans="1:10" x14ac:dyDescent="0.3">
      <c r="A149" s="285"/>
      <c r="B149" s="285"/>
      <c r="C149" s="108" t="s">
        <v>10</v>
      </c>
      <c r="D149" s="108" t="s">
        <v>11</v>
      </c>
      <c r="E149" s="108" t="s">
        <v>12</v>
      </c>
      <c r="F149" s="108" t="s">
        <v>1</v>
      </c>
      <c r="G149" s="285"/>
      <c r="H149" s="285"/>
      <c r="I149" s="285"/>
      <c r="J149" s="285"/>
    </row>
    <row r="150" spans="1:10" x14ac:dyDescent="0.3">
      <c r="A150" s="347" t="s">
        <v>312</v>
      </c>
      <c r="B150" s="348"/>
      <c r="C150" s="348"/>
      <c r="D150" s="348"/>
      <c r="E150" s="348"/>
      <c r="F150" s="348"/>
      <c r="G150" s="348"/>
      <c r="H150" s="348"/>
      <c r="I150" s="348"/>
      <c r="J150" s="349"/>
    </row>
    <row r="151" spans="1:10" x14ac:dyDescent="0.3">
      <c r="A151" s="162" t="s">
        <v>91</v>
      </c>
      <c r="B151" s="208"/>
      <c r="C151" s="208"/>
      <c r="D151" s="208"/>
      <c r="E151" s="208"/>
      <c r="F151" s="208"/>
      <c r="G151" s="156"/>
      <c r="H151" s="208"/>
      <c r="I151" s="208"/>
      <c r="J151" s="209"/>
    </row>
    <row r="152" spans="1:10" x14ac:dyDescent="0.3">
      <c r="A152" s="162" t="s">
        <v>89</v>
      </c>
      <c r="B152" s="208"/>
      <c r="C152" s="208"/>
      <c r="D152" s="208"/>
      <c r="E152" s="156"/>
      <c r="F152" s="208"/>
      <c r="G152" s="156"/>
      <c r="H152" s="208"/>
      <c r="I152" s="208"/>
      <c r="J152" s="209"/>
    </row>
    <row r="153" spans="1:10" x14ac:dyDescent="0.3">
      <c r="A153" s="162" t="s">
        <v>186</v>
      </c>
      <c r="B153" s="208"/>
      <c r="C153" s="208"/>
      <c r="D153" s="156"/>
      <c r="E153" s="208"/>
      <c r="F153" s="208"/>
      <c r="G153" s="156"/>
      <c r="H153" s="208"/>
      <c r="I153" s="208"/>
      <c r="J153" s="209"/>
    </row>
    <row r="154" spans="1:10" x14ac:dyDescent="0.3">
      <c r="A154" s="162" t="s">
        <v>1</v>
      </c>
      <c r="B154" s="208"/>
      <c r="C154" s="156"/>
      <c r="D154" s="156"/>
      <c r="E154" s="156"/>
      <c r="F154" s="208"/>
      <c r="G154" s="156"/>
      <c r="H154" s="208"/>
      <c r="I154" s="208"/>
      <c r="J154" s="209"/>
    </row>
    <row r="155" spans="1:10" x14ac:dyDescent="0.3">
      <c r="A155" s="347" t="s">
        <v>313</v>
      </c>
      <c r="B155" s="348"/>
      <c r="C155" s="348"/>
      <c r="D155" s="348"/>
      <c r="E155" s="348"/>
      <c r="F155" s="348"/>
      <c r="G155" s="348"/>
      <c r="H155" s="348"/>
      <c r="I155" s="348"/>
      <c r="J155" s="349"/>
    </row>
    <row r="156" spans="1:10" x14ac:dyDescent="0.3">
      <c r="A156" s="162" t="s">
        <v>91</v>
      </c>
      <c r="B156" s="208"/>
      <c r="C156" s="157"/>
      <c r="D156" s="157"/>
      <c r="E156" s="157"/>
      <c r="F156" s="157"/>
      <c r="G156" s="157"/>
      <c r="H156" s="208"/>
      <c r="I156" s="157"/>
      <c r="J156" s="157"/>
    </row>
    <row r="157" spans="1:10" x14ac:dyDescent="0.3">
      <c r="A157" s="162" t="s">
        <v>89</v>
      </c>
      <c r="B157" s="208"/>
      <c r="C157" s="157"/>
      <c r="D157" s="157"/>
      <c r="E157" s="157"/>
      <c r="F157" s="157"/>
      <c r="G157" s="157"/>
      <c r="H157" s="208"/>
      <c r="I157" s="157"/>
      <c r="J157" s="157"/>
    </row>
    <row r="158" spans="1:10" x14ac:dyDescent="0.3">
      <c r="A158" s="162" t="s">
        <v>186</v>
      </c>
      <c r="B158" s="208"/>
      <c r="C158" s="157"/>
      <c r="D158" s="157"/>
      <c r="E158" s="157"/>
      <c r="F158" s="157"/>
      <c r="G158" s="157"/>
      <c r="H158" s="208"/>
      <c r="I158" s="157"/>
      <c r="J158" s="157"/>
    </row>
    <row r="159" spans="1:10" x14ac:dyDescent="0.3">
      <c r="A159" s="162" t="s">
        <v>1</v>
      </c>
      <c r="B159" s="208"/>
      <c r="C159" s="157"/>
      <c r="D159" s="157"/>
      <c r="E159" s="157"/>
      <c r="F159" s="157"/>
      <c r="G159" s="157"/>
      <c r="H159" s="208"/>
      <c r="I159" s="157"/>
      <c r="J159" s="157"/>
    </row>
    <row r="162" spans="1:10" ht="20.399999999999999" x14ac:dyDescent="0.35">
      <c r="A162" s="356" t="s">
        <v>482</v>
      </c>
      <c r="B162" s="356"/>
      <c r="C162" s="356"/>
      <c r="D162" s="356"/>
      <c r="E162" s="356"/>
      <c r="F162" s="356"/>
    </row>
    <row r="163" spans="1:10" x14ac:dyDescent="0.3">
      <c r="A163" s="163" t="s">
        <v>9</v>
      </c>
      <c r="B163" s="164" t="s">
        <v>88</v>
      </c>
      <c r="C163" s="164" t="s">
        <v>10</v>
      </c>
      <c r="D163" s="164" t="s">
        <v>11</v>
      </c>
      <c r="E163" s="164" t="s">
        <v>12</v>
      </c>
      <c r="F163" s="164" t="s">
        <v>1</v>
      </c>
    </row>
    <row r="164" spans="1:10" x14ac:dyDescent="0.3">
      <c r="A164" s="159" t="s">
        <v>29</v>
      </c>
      <c r="B164" s="25"/>
      <c r="C164" s="25"/>
      <c r="D164" s="25"/>
      <c r="E164" s="25"/>
      <c r="F164" s="25"/>
    </row>
    <row r="165" spans="1:10" x14ac:dyDescent="0.3">
      <c r="A165" s="159" t="s">
        <v>30</v>
      </c>
      <c r="B165" s="25"/>
      <c r="C165" s="25"/>
      <c r="D165" s="155"/>
      <c r="E165" s="155"/>
      <c r="F165" s="155"/>
    </row>
    <row r="166" spans="1:10" x14ac:dyDescent="0.3">
      <c r="A166" s="159" t="s">
        <v>31</v>
      </c>
      <c r="B166" s="25"/>
      <c r="C166" s="155"/>
      <c r="D166" s="155"/>
      <c r="E166" s="155"/>
      <c r="F166" s="155"/>
    </row>
    <row r="167" spans="1:10" x14ac:dyDescent="0.3">
      <c r="A167" s="159" t="s">
        <v>32</v>
      </c>
      <c r="B167" s="25"/>
      <c r="C167" s="25"/>
      <c r="D167" s="25"/>
      <c r="E167" s="25"/>
      <c r="F167" s="25"/>
    </row>
    <row r="168" spans="1:10" x14ac:dyDescent="0.3">
      <c r="A168" s="160" t="s">
        <v>26</v>
      </c>
      <c r="B168" s="25"/>
      <c r="C168" s="155"/>
      <c r="D168" s="155"/>
      <c r="E168" s="155"/>
      <c r="F168" s="155"/>
    </row>
    <row r="169" spans="1:10" x14ac:dyDescent="0.3">
      <c r="A169" s="158" t="s">
        <v>3</v>
      </c>
      <c r="B169" s="110">
        <f>SUM(B164:B168)</f>
        <v>0</v>
      </c>
      <c r="C169" s="110">
        <f t="shared" ref="C169:F169" si="12">SUM(C164:C168)</f>
        <v>0</v>
      </c>
      <c r="D169" s="110">
        <f t="shared" si="12"/>
        <v>0</v>
      </c>
      <c r="E169" s="110">
        <f t="shared" si="12"/>
        <v>0</v>
      </c>
      <c r="F169" s="110">
        <f t="shared" si="12"/>
        <v>0</v>
      </c>
    </row>
    <row r="170" spans="1:10" x14ac:dyDescent="0.3">
      <c r="A170" s="159" t="s">
        <v>244</v>
      </c>
      <c r="B170" s="353" t="s">
        <v>246</v>
      </c>
      <c r="C170" s="207"/>
      <c r="D170" s="207"/>
      <c r="E170" s="207"/>
      <c r="F170" s="207"/>
    </row>
    <row r="171" spans="1:10" x14ac:dyDescent="0.3">
      <c r="A171" s="159" t="s">
        <v>241</v>
      </c>
      <c r="B171" s="354"/>
      <c r="C171" s="207"/>
      <c r="D171" s="207"/>
      <c r="E171" s="207"/>
      <c r="F171" s="207"/>
    </row>
    <row r="172" spans="1:10" x14ac:dyDescent="0.3">
      <c r="A172" s="159" t="s">
        <v>245</v>
      </c>
      <c r="B172" s="355"/>
      <c r="C172" s="161">
        <f t="shared" ref="C172:F172" si="13">C170-C171</f>
        <v>0</v>
      </c>
      <c r="D172" s="161">
        <f t="shared" si="13"/>
        <v>0</v>
      </c>
      <c r="E172" s="161">
        <f t="shared" si="13"/>
        <v>0</v>
      </c>
      <c r="F172" s="161">
        <f t="shared" si="13"/>
        <v>0</v>
      </c>
    </row>
    <row r="173" spans="1:10" x14ac:dyDescent="0.3">
      <c r="A173" s="284" t="s">
        <v>136</v>
      </c>
      <c r="B173" s="284" t="s">
        <v>248</v>
      </c>
      <c r="C173" s="357" t="s">
        <v>185</v>
      </c>
      <c r="D173" s="357"/>
      <c r="E173" s="357"/>
      <c r="F173" s="357"/>
      <c r="G173" s="284" t="s">
        <v>249</v>
      </c>
      <c r="H173" s="284" t="s">
        <v>250</v>
      </c>
      <c r="I173" s="284" t="s">
        <v>187</v>
      </c>
      <c r="J173" s="284" t="s">
        <v>251</v>
      </c>
    </row>
    <row r="174" spans="1:10" x14ac:dyDescent="0.3">
      <c r="A174" s="285"/>
      <c r="B174" s="285"/>
      <c r="C174" s="108" t="s">
        <v>10</v>
      </c>
      <c r="D174" s="108" t="s">
        <v>11</v>
      </c>
      <c r="E174" s="108" t="s">
        <v>12</v>
      </c>
      <c r="F174" s="108" t="s">
        <v>1</v>
      </c>
      <c r="G174" s="285"/>
      <c r="H174" s="285"/>
      <c r="I174" s="285"/>
      <c r="J174" s="285"/>
    </row>
    <row r="175" spans="1:10" x14ac:dyDescent="0.3">
      <c r="A175" s="347" t="s">
        <v>312</v>
      </c>
      <c r="B175" s="348"/>
      <c r="C175" s="348"/>
      <c r="D175" s="348"/>
      <c r="E175" s="348"/>
      <c r="F175" s="348"/>
      <c r="G175" s="348"/>
      <c r="H175" s="348"/>
      <c r="I175" s="348"/>
      <c r="J175" s="349"/>
    </row>
    <row r="176" spans="1:10" x14ac:dyDescent="0.3">
      <c r="A176" s="162" t="s">
        <v>91</v>
      </c>
      <c r="B176" s="208"/>
      <c r="C176" s="208"/>
      <c r="D176" s="208"/>
      <c r="E176" s="208"/>
      <c r="F176" s="208"/>
      <c r="G176" s="156"/>
      <c r="H176" s="208"/>
      <c r="I176" s="208"/>
      <c r="J176" s="209"/>
    </row>
    <row r="177" spans="1:10" x14ac:dyDescent="0.3">
      <c r="A177" s="162" t="s">
        <v>89</v>
      </c>
      <c r="B177" s="208"/>
      <c r="C177" s="208"/>
      <c r="D177" s="208"/>
      <c r="E177" s="156"/>
      <c r="F177" s="208"/>
      <c r="G177" s="156"/>
      <c r="H177" s="208"/>
      <c r="I177" s="208"/>
      <c r="J177" s="209"/>
    </row>
    <row r="178" spans="1:10" x14ac:dyDescent="0.3">
      <c r="A178" s="162" t="s">
        <v>186</v>
      </c>
      <c r="B178" s="208"/>
      <c r="C178" s="208"/>
      <c r="D178" s="156"/>
      <c r="E178" s="208"/>
      <c r="F178" s="208"/>
      <c r="G178" s="156"/>
      <c r="H178" s="208"/>
      <c r="I178" s="208"/>
      <c r="J178" s="209"/>
    </row>
    <row r="179" spans="1:10" x14ac:dyDescent="0.3">
      <c r="A179" s="162" t="s">
        <v>1</v>
      </c>
      <c r="B179" s="208"/>
      <c r="C179" s="156"/>
      <c r="D179" s="156"/>
      <c r="E179" s="156"/>
      <c r="F179" s="208"/>
      <c r="G179" s="156"/>
      <c r="H179" s="208"/>
      <c r="I179" s="208"/>
      <c r="J179" s="209"/>
    </row>
    <row r="180" spans="1:10" x14ac:dyDescent="0.3">
      <c r="A180" s="347" t="s">
        <v>313</v>
      </c>
      <c r="B180" s="348"/>
      <c r="C180" s="348"/>
      <c r="D180" s="348"/>
      <c r="E180" s="348"/>
      <c r="F180" s="348"/>
      <c r="G180" s="348"/>
      <c r="H180" s="348"/>
      <c r="I180" s="348"/>
      <c r="J180" s="349"/>
    </row>
    <row r="181" spans="1:10" x14ac:dyDescent="0.3">
      <c r="A181" s="162" t="s">
        <v>91</v>
      </c>
      <c r="B181" s="208"/>
      <c r="C181" s="157"/>
      <c r="D181" s="157"/>
      <c r="E181" s="157"/>
      <c r="F181" s="157"/>
      <c r="G181" s="157"/>
      <c r="H181" s="208"/>
      <c r="I181" s="157"/>
      <c r="J181" s="157"/>
    </row>
    <row r="182" spans="1:10" x14ac:dyDescent="0.3">
      <c r="A182" s="162" t="s">
        <v>89</v>
      </c>
      <c r="B182" s="208"/>
      <c r="C182" s="157"/>
      <c r="D182" s="157"/>
      <c r="E182" s="157"/>
      <c r="F182" s="157"/>
      <c r="G182" s="157"/>
      <c r="H182" s="208"/>
      <c r="I182" s="157"/>
      <c r="J182" s="157"/>
    </row>
    <row r="183" spans="1:10" x14ac:dyDescent="0.3">
      <c r="A183" s="162" t="s">
        <v>186</v>
      </c>
      <c r="B183" s="208"/>
      <c r="C183" s="157"/>
      <c r="D183" s="157"/>
      <c r="E183" s="157"/>
      <c r="F183" s="157"/>
      <c r="G183" s="157"/>
      <c r="H183" s="208"/>
      <c r="I183" s="157"/>
      <c r="J183" s="157"/>
    </row>
    <row r="184" spans="1:10" x14ac:dyDescent="0.3">
      <c r="A184" s="162" t="s">
        <v>1</v>
      </c>
      <c r="B184" s="208"/>
      <c r="C184" s="157"/>
      <c r="D184" s="157"/>
      <c r="E184" s="157"/>
      <c r="F184" s="157"/>
      <c r="G184" s="157"/>
      <c r="H184" s="208"/>
      <c r="I184" s="157"/>
      <c r="J184" s="157"/>
    </row>
    <row r="187" spans="1:10" ht="20.399999999999999" x14ac:dyDescent="0.35">
      <c r="A187" s="356" t="s">
        <v>483</v>
      </c>
      <c r="B187" s="356"/>
      <c r="C187" s="356"/>
      <c r="D187" s="356"/>
      <c r="E187" s="356"/>
      <c r="F187" s="356"/>
    </row>
    <row r="188" spans="1:10" x14ac:dyDescent="0.3">
      <c r="A188" s="163" t="s">
        <v>9</v>
      </c>
      <c r="B188" s="164" t="s">
        <v>88</v>
      </c>
      <c r="C188" s="164" t="s">
        <v>10</v>
      </c>
      <c r="D188" s="164" t="s">
        <v>11</v>
      </c>
      <c r="E188" s="164" t="s">
        <v>12</v>
      </c>
      <c r="F188" s="164" t="s">
        <v>1</v>
      </c>
    </row>
    <row r="189" spans="1:10" x14ac:dyDescent="0.3">
      <c r="A189" s="159" t="s">
        <v>29</v>
      </c>
      <c r="B189" s="25"/>
      <c r="C189" s="25"/>
      <c r="D189" s="25"/>
      <c r="E189" s="25"/>
      <c r="F189" s="25"/>
    </row>
    <row r="190" spans="1:10" x14ac:dyDescent="0.3">
      <c r="A190" s="159" t="s">
        <v>30</v>
      </c>
      <c r="B190" s="25"/>
      <c r="C190" s="25"/>
      <c r="D190" s="155"/>
      <c r="E190" s="155"/>
      <c r="F190" s="155"/>
    </row>
    <row r="191" spans="1:10" x14ac:dyDescent="0.3">
      <c r="A191" s="159" t="s">
        <v>31</v>
      </c>
      <c r="B191" s="25"/>
      <c r="C191" s="155"/>
      <c r="D191" s="155"/>
      <c r="E191" s="155"/>
      <c r="F191" s="155"/>
    </row>
    <row r="192" spans="1:10" x14ac:dyDescent="0.3">
      <c r="A192" s="159" t="s">
        <v>32</v>
      </c>
      <c r="B192" s="25"/>
      <c r="C192" s="25"/>
      <c r="D192" s="25"/>
      <c r="E192" s="25"/>
      <c r="F192" s="25"/>
    </row>
    <row r="193" spans="1:10" x14ac:dyDescent="0.3">
      <c r="A193" s="160" t="s">
        <v>26</v>
      </c>
      <c r="B193" s="25"/>
      <c r="C193" s="155"/>
      <c r="D193" s="155"/>
      <c r="E193" s="155"/>
      <c r="F193" s="155"/>
    </row>
    <row r="194" spans="1:10" x14ac:dyDescent="0.3">
      <c r="A194" s="158" t="s">
        <v>3</v>
      </c>
      <c r="B194" s="110">
        <f>SUM(B189:B193)</f>
        <v>0</v>
      </c>
      <c r="C194" s="110">
        <f t="shared" ref="C194:F194" si="14">SUM(C189:C193)</f>
        <v>0</v>
      </c>
      <c r="D194" s="110">
        <f t="shared" si="14"/>
        <v>0</v>
      </c>
      <c r="E194" s="110">
        <f t="shared" si="14"/>
        <v>0</v>
      </c>
      <c r="F194" s="110">
        <f t="shared" si="14"/>
        <v>0</v>
      </c>
    </row>
    <row r="195" spans="1:10" x14ac:dyDescent="0.3">
      <c r="A195" s="159" t="s">
        <v>244</v>
      </c>
      <c r="B195" s="353" t="s">
        <v>246</v>
      </c>
      <c r="C195" s="207"/>
      <c r="D195" s="207"/>
      <c r="E195" s="207"/>
      <c r="F195" s="207"/>
    </row>
    <row r="196" spans="1:10" x14ac:dyDescent="0.3">
      <c r="A196" s="159" t="s">
        <v>241</v>
      </c>
      <c r="B196" s="354"/>
      <c r="C196" s="207"/>
      <c r="D196" s="207"/>
      <c r="E196" s="207"/>
      <c r="F196" s="207"/>
    </row>
    <row r="197" spans="1:10" x14ac:dyDescent="0.3">
      <c r="A197" s="159" t="s">
        <v>245</v>
      </c>
      <c r="B197" s="355"/>
      <c r="C197" s="161">
        <f t="shared" ref="C197:F197" si="15">C195-C196</f>
        <v>0</v>
      </c>
      <c r="D197" s="161">
        <f t="shared" si="15"/>
        <v>0</v>
      </c>
      <c r="E197" s="161">
        <f t="shared" si="15"/>
        <v>0</v>
      </c>
      <c r="F197" s="161">
        <f t="shared" si="15"/>
        <v>0</v>
      </c>
    </row>
    <row r="198" spans="1:10" x14ac:dyDescent="0.3">
      <c r="A198" s="284" t="s">
        <v>136</v>
      </c>
      <c r="B198" s="284" t="s">
        <v>248</v>
      </c>
      <c r="C198" s="357" t="s">
        <v>185</v>
      </c>
      <c r="D198" s="357"/>
      <c r="E198" s="357"/>
      <c r="F198" s="357"/>
      <c r="G198" s="284" t="s">
        <v>249</v>
      </c>
      <c r="H198" s="284" t="s">
        <v>250</v>
      </c>
      <c r="I198" s="284" t="s">
        <v>187</v>
      </c>
      <c r="J198" s="284" t="s">
        <v>251</v>
      </c>
    </row>
    <row r="199" spans="1:10" x14ac:dyDescent="0.3">
      <c r="A199" s="285"/>
      <c r="B199" s="285"/>
      <c r="C199" s="108" t="s">
        <v>10</v>
      </c>
      <c r="D199" s="108" t="s">
        <v>11</v>
      </c>
      <c r="E199" s="108" t="s">
        <v>12</v>
      </c>
      <c r="F199" s="108" t="s">
        <v>1</v>
      </c>
      <c r="G199" s="285"/>
      <c r="H199" s="285"/>
      <c r="I199" s="285"/>
      <c r="J199" s="285"/>
    </row>
    <row r="200" spans="1:10" x14ac:dyDescent="0.3">
      <c r="A200" s="347" t="s">
        <v>312</v>
      </c>
      <c r="B200" s="348"/>
      <c r="C200" s="348"/>
      <c r="D200" s="348"/>
      <c r="E200" s="348"/>
      <c r="F200" s="348"/>
      <c r="G200" s="348"/>
      <c r="H200" s="348"/>
      <c r="I200" s="348"/>
      <c r="J200" s="349"/>
    </row>
    <row r="201" spans="1:10" x14ac:dyDescent="0.3">
      <c r="A201" s="162" t="s">
        <v>91</v>
      </c>
      <c r="B201" s="208"/>
      <c r="C201" s="208"/>
      <c r="D201" s="208"/>
      <c r="E201" s="208"/>
      <c r="F201" s="208"/>
      <c r="G201" s="156"/>
      <c r="H201" s="208"/>
      <c r="I201" s="208"/>
      <c r="J201" s="209"/>
    </row>
    <row r="202" spans="1:10" x14ac:dyDescent="0.3">
      <c r="A202" s="162" t="s">
        <v>89</v>
      </c>
      <c r="B202" s="208"/>
      <c r="C202" s="208"/>
      <c r="D202" s="208"/>
      <c r="E202" s="156"/>
      <c r="F202" s="208"/>
      <c r="G202" s="156"/>
      <c r="H202" s="208"/>
      <c r="I202" s="208"/>
      <c r="J202" s="209"/>
    </row>
    <row r="203" spans="1:10" x14ac:dyDescent="0.3">
      <c r="A203" s="162" t="s">
        <v>186</v>
      </c>
      <c r="B203" s="208"/>
      <c r="C203" s="208"/>
      <c r="D203" s="156"/>
      <c r="E203" s="208"/>
      <c r="F203" s="208"/>
      <c r="G203" s="156"/>
      <c r="H203" s="208"/>
      <c r="I203" s="208"/>
      <c r="J203" s="209"/>
    </row>
    <row r="204" spans="1:10" x14ac:dyDescent="0.3">
      <c r="A204" s="162" t="s">
        <v>1</v>
      </c>
      <c r="B204" s="208"/>
      <c r="C204" s="156"/>
      <c r="D204" s="156"/>
      <c r="E204" s="156"/>
      <c r="F204" s="208"/>
      <c r="G204" s="156"/>
      <c r="H204" s="208"/>
      <c r="I204" s="208"/>
      <c r="J204" s="209"/>
    </row>
    <row r="205" spans="1:10" x14ac:dyDescent="0.3">
      <c r="A205" s="347" t="s">
        <v>313</v>
      </c>
      <c r="B205" s="348"/>
      <c r="C205" s="348"/>
      <c r="D205" s="348"/>
      <c r="E205" s="348"/>
      <c r="F205" s="348"/>
      <c r="G205" s="348"/>
      <c r="H205" s="348"/>
      <c r="I205" s="348"/>
      <c r="J205" s="349"/>
    </row>
    <row r="206" spans="1:10" x14ac:dyDescent="0.3">
      <c r="A206" s="162" t="s">
        <v>91</v>
      </c>
      <c r="B206" s="208"/>
      <c r="C206" s="157"/>
      <c r="D206" s="157"/>
      <c r="E206" s="157"/>
      <c r="F206" s="157"/>
      <c r="G206" s="157"/>
      <c r="H206" s="208"/>
      <c r="I206" s="157"/>
      <c r="J206" s="157"/>
    </row>
    <row r="207" spans="1:10" x14ac:dyDescent="0.3">
      <c r="A207" s="162" t="s">
        <v>89</v>
      </c>
      <c r="B207" s="208"/>
      <c r="C207" s="157"/>
      <c r="D207" s="157"/>
      <c r="E207" s="157"/>
      <c r="F207" s="157"/>
      <c r="G207" s="157"/>
      <c r="H207" s="208"/>
      <c r="I207" s="157"/>
      <c r="J207" s="157"/>
    </row>
    <row r="208" spans="1:10" x14ac:dyDescent="0.3">
      <c r="A208" s="162" t="s">
        <v>186</v>
      </c>
      <c r="B208" s="208"/>
      <c r="C208" s="157"/>
      <c r="D208" s="157"/>
      <c r="E208" s="157"/>
      <c r="F208" s="157"/>
      <c r="G208" s="157"/>
      <c r="H208" s="208"/>
      <c r="I208" s="157"/>
      <c r="J208" s="157"/>
    </row>
    <row r="209" spans="1:10" x14ac:dyDescent="0.3">
      <c r="A209" s="162" t="s">
        <v>1</v>
      </c>
      <c r="B209" s="208"/>
      <c r="C209" s="157"/>
      <c r="D209" s="157"/>
      <c r="E209" s="157"/>
      <c r="F209" s="157"/>
      <c r="G209" s="157"/>
      <c r="H209" s="208"/>
      <c r="I209" s="157"/>
      <c r="J209" s="157"/>
    </row>
    <row r="212" spans="1:10" ht="20.399999999999999" x14ac:dyDescent="0.35">
      <c r="A212" s="356" t="s">
        <v>484</v>
      </c>
      <c r="B212" s="356"/>
      <c r="C212" s="356"/>
      <c r="D212" s="356"/>
      <c r="E212" s="356"/>
      <c r="F212" s="356"/>
    </row>
    <row r="213" spans="1:10" x14ac:dyDescent="0.3">
      <c r="A213" s="163" t="s">
        <v>9</v>
      </c>
      <c r="B213" s="164" t="s">
        <v>88</v>
      </c>
      <c r="C213" s="164" t="s">
        <v>10</v>
      </c>
      <c r="D213" s="164" t="s">
        <v>11</v>
      </c>
      <c r="E213" s="164" t="s">
        <v>12</v>
      </c>
      <c r="F213" s="164" t="s">
        <v>1</v>
      </c>
    </row>
    <row r="214" spans="1:10" x14ac:dyDescent="0.3">
      <c r="A214" s="159" t="s">
        <v>29</v>
      </c>
      <c r="B214" s="25"/>
      <c r="C214" s="25"/>
      <c r="D214" s="25"/>
      <c r="E214" s="25"/>
      <c r="F214" s="25"/>
    </row>
    <row r="215" spans="1:10" x14ac:dyDescent="0.3">
      <c r="A215" s="159" t="s">
        <v>30</v>
      </c>
      <c r="B215" s="25"/>
      <c r="C215" s="25"/>
      <c r="D215" s="155"/>
      <c r="E215" s="155"/>
      <c r="F215" s="155"/>
    </row>
    <row r="216" spans="1:10" x14ac:dyDescent="0.3">
      <c r="A216" s="159" t="s">
        <v>31</v>
      </c>
      <c r="B216" s="25"/>
      <c r="C216" s="155"/>
      <c r="D216" s="155"/>
      <c r="E216" s="155"/>
      <c r="F216" s="155"/>
    </row>
    <row r="217" spans="1:10" x14ac:dyDescent="0.3">
      <c r="A217" s="159" t="s">
        <v>32</v>
      </c>
      <c r="B217" s="25"/>
      <c r="C217" s="25"/>
      <c r="D217" s="25"/>
      <c r="E217" s="25"/>
      <c r="F217" s="25"/>
    </row>
    <row r="218" spans="1:10" x14ac:dyDescent="0.3">
      <c r="A218" s="160" t="s">
        <v>26</v>
      </c>
      <c r="B218" s="25"/>
      <c r="C218" s="155"/>
      <c r="D218" s="155"/>
      <c r="E218" s="155"/>
      <c r="F218" s="155"/>
    </row>
    <row r="219" spans="1:10" x14ac:dyDescent="0.3">
      <c r="A219" s="158" t="s">
        <v>3</v>
      </c>
      <c r="B219" s="110">
        <f>SUM(B214:B218)</f>
        <v>0</v>
      </c>
      <c r="C219" s="110">
        <f t="shared" ref="C219:F219" si="16">SUM(C214:C218)</f>
        <v>0</v>
      </c>
      <c r="D219" s="110">
        <f t="shared" si="16"/>
        <v>0</v>
      </c>
      <c r="E219" s="110">
        <f t="shared" si="16"/>
        <v>0</v>
      </c>
      <c r="F219" s="110">
        <f t="shared" si="16"/>
        <v>0</v>
      </c>
    </row>
    <row r="220" spans="1:10" x14ac:dyDescent="0.3">
      <c r="A220" s="159" t="s">
        <v>244</v>
      </c>
      <c r="B220" s="353" t="s">
        <v>246</v>
      </c>
      <c r="C220" s="207"/>
      <c r="D220" s="207"/>
      <c r="E220" s="207"/>
      <c r="F220" s="207"/>
    </row>
    <row r="221" spans="1:10" x14ac:dyDescent="0.3">
      <c r="A221" s="159" t="s">
        <v>241</v>
      </c>
      <c r="B221" s="354"/>
      <c r="C221" s="207"/>
      <c r="D221" s="207"/>
      <c r="E221" s="207"/>
      <c r="F221" s="207"/>
    </row>
    <row r="222" spans="1:10" x14ac:dyDescent="0.3">
      <c r="A222" s="159" t="s">
        <v>245</v>
      </c>
      <c r="B222" s="355"/>
      <c r="C222" s="161">
        <f t="shared" ref="C222:F222" si="17">C220-C221</f>
        <v>0</v>
      </c>
      <c r="D222" s="161">
        <f t="shared" si="17"/>
        <v>0</v>
      </c>
      <c r="E222" s="161">
        <f t="shared" si="17"/>
        <v>0</v>
      </c>
      <c r="F222" s="161">
        <f t="shared" si="17"/>
        <v>0</v>
      </c>
    </row>
    <row r="223" spans="1:10" x14ac:dyDescent="0.3">
      <c r="A223" s="284" t="s">
        <v>136</v>
      </c>
      <c r="B223" s="284" t="s">
        <v>248</v>
      </c>
      <c r="C223" s="357" t="s">
        <v>185</v>
      </c>
      <c r="D223" s="357"/>
      <c r="E223" s="357"/>
      <c r="F223" s="357"/>
      <c r="G223" s="284" t="s">
        <v>249</v>
      </c>
      <c r="H223" s="284" t="s">
        <v>250</v>
      </c>
      <c r="I223" s="284" t="s">
        <v>187</v>
      </c>
      <c r="J223" s="284" t="s">
        <v>251</v>
      </c>
    </row>
    <row r="224" spans="1:10" x14ac:dyDescent="0.3">
      <c r="A224" s="285"/>
      <c r="B224" s="285"/>
      <c r="C224" s="108" t="s">
        <v>10</v>
      </c>
      <c r="D224" s="108" t="s">
        <v>11</v>
      </c>
      <c r="E224" s="108" t="s">
        <v>12</v>
      </c>
      <c r="F224" s="108" t="s">
        <v>1</v>
      </c>
      <c r="G224" s="285"/>
      <c r="H224" s="285"/>
      <c r="I224" s="285"/>
      <c r="J224" s="285"/>
    </row>
    <row r="225" spans="1:10" x14ac:dyDescent="0.3">
      <c r="A225" s="347" t="s">
        <v>312</v>
      </c>
      <c r="B225" s="348"/>
      <c r="C225" s="348"/>
      <c r="D225" s="348"/>
      <c r="E225" s="348"/>
      <c r="F225" s="348"/>
      <c r="G225" s="348"/>
      <c r="H225" s="348"/>
      <c r="I225" s="348"/>
      <c r="J225" s="349"/>
    </row>
    <row r="226" spans="1:10" x14ac:dyDescent="0.3">
      <c r="A226" s="162" t="s">
        <v>91</v>
      </c>
      <c r="B226" s="208"/>
      <c r="C226" s="208"/>
      <c r="D226" s="208"/>
      <c r="E226" s="208"/>
      <c r="F226" s="208"/>
      <c r="G226" s="156"/>
      <c r="H226" s="208"/>
      <c r="I226" s="208"/>
      <c r="J226" s="209"/>
    </row>
    <row r="227" spans="1:10" x14ac:dyDescent="0.3">
      <c r="A227" s="162" t="s">
        <v>89</v>
      </c>
      <c r="B227" s="208"/>
      <c r="C227" s="208"/>
      <c r="D227" s="208"/>
      <c r="E227" s="156"/>
      <c r="F227" s="208"/>
      <c r="G227" s="156"/>
      <c r="H227" s="208"/>
      <c r="I227" s="208"/>
      <c r="J227" s="209"/>
    </row>
    <row r="228" spans="1:10" x14ac:dyDescent="0.3">
      <c r="A228" s="162" t="s">
        <v>186</v>
      </c>
      <c r="B228" s="208"/>
      <c r="C228" s="208"/>
      <c r="D228" s="156"/>
      <c r="E228" s="208"/>
      <c r="F228" s="208"/>
      <c r="G228" s="156"/>
      <c r="H228" s="208"/>
      <c r="I228" s="208"/>
      <c r="J228" s="209"/>
    </row>
    <row r="229" spans="1:10" x14ac:dyDescent="0.3">
      <c r="A229" s="162" t="s">
        <v>1</v>
      </c>
      <c r="B229" s="208"/>
      <c r="C229" s="156"/>
      <c r="D229" s="156"/>
      <c r="E229" s="156"/>
      <c r="F229" s="208"/>
      <c r="G229" s="156"/>
      <c r="H229" s="208"/>
      <c r="I229" s="208"/>
      <c r="J229" s="209"/>
    </row>
    <row r="230" spans="1:10" x14ac:dyDescent="0.3">
      <c r="A230" s="347" t="s">
        <v>313</v>
      </c>
      <c r="B230" s="348"/>
      <c r="C230" s="348"/>
      <c r="D230" s="348"/>
      <c r="E230" s="348"/>
      <c r="F230" s="348"/>
      <c r="G230" s="348"/>
      <c r="H230" s="348"/>
      <c r="I230" s="348"/>
      <c r="J230" s="349"/>
    </row>
    <row r="231" spans="1:10" x14ac:dyDescent="0.3">
      <c r="A231" s="162" t="s">
        <v>91</v>
      </c>
      <c r="B231" s="208"/>
      <c r="C231" s="157"/>
      <c r="D231" s="157"/>
      <c r="E231" s="157"/>
      <c r="F231" s="157"/>
      <c r="G231" s="157"/>
      <c r="H231" s="208"/>
      <c r="I231" s="157"/>
      <c r="J231" s="157"/>
    </row>
    <row r="232" spans="1:10" x14ac:dyDescent="0.3">
      <c r="A232" s="162" t="s">
        <v>89</v>
      </c>
      <c r="B232" s="208"/>
      <c r="C232" s="157"/>
      <c r="D232" s="157"/>
      <c r="E232" s="157"/>
      <c r="F232" s="157"/>
      <c r="G232" s="157"/>
      <c r="H232" s="208"/>
      <c r="I232" s="157"/>
      <c r="J232" s="157"/>
    </row>
    <row r="233" spans="1:10" x14ac:dyDescent="0.3">
      <c r="A233" s="162" t="s">
        <v>186</v>
      </c>
      <c r="B233" s="208"/>
      <c r="C233" s="157"/>
      <c r="D233" s="157"/>
      <c r="E233" s="157"/>
      <c r="F233" s="157"/>
      <c r="G233" s="157"/>
      <c r="H233" s="208"/>
      <c r="I233" s="157"/>
      <c r="J233" s="157"/>
    </row>
    <row r="234" spans="1:10" x14ac:dyDescent="0.3">
      <c r="A234" s="162" t="s">
        <v>1</v>
      </c>
      <c r="B234" s="208"/>
      <c r="C234" s="157"/>
      <c r="D234" s="157"/>
      <c r="E234" s="157"/>
      <c r="F234" s="157"/>
      <c r="G234" s="157"/>
      <c r="H234" s="208"/>
      <c r="I234" s="157"/>
      <c r="J234" s="157"/>
    </row>
    <row r="237" spans="1:10" ht="20.399999999999999" x14ac:dyDescent="0.35">
      <c r="A237" s="356" t="s">
        <v>485</v>
      </c>
      <c r="B237" s="356"/>
      <c r="C237" s="356"/>
      <c r="D237" s="356"/>
      <c r="E237" s="356"/>
      <c r="F237" s="356"/>
    </row>
    <row r="238" spans="1:10" x14ac:dyDescent="0.3">
      <c r="A238" s="163" t="s">
        <v>9</v>
      </c>
      <c r="B238" s="164" t="s">
        <v>88</v>
      </c>
      <c r="C238" s="164" t="s">
        <v>10</v>
      </c>
      <c r="D238" s="164" t="s">
        <v>11</v>
      </c>
      <c r="E238" s="164" t="s">
        <v>12</v>
      </c>
      <c r="F238" s="164" t="s">
        <v>1</v>
      </c>
    </row>
    <row r="239" spans="1:10" x14ac:dyDescent="0.3">
      <c r="A239" s="159" t="s">
        <v>29</v>
      </c>
      <c r="B239" s="25"/>
      <c r="C239" s="25"/>
      <c r="D239" s="25"/>
      <c r="E239" s="25"/>
      <c r="F239" s="25"/>
    </row>
    <row r="240" spans="1:10" x14ac:dyDescent="0.3">
      <c r="A240" s="159" t="s">
        <v>30</v>
      </c>
      <c r="B240" s="25"/>
      <c r="C240" s="25"/>
      <c r="D240" s="155"/>
      <c r="E240" s="155"/>
      <c r="F240" s="155"/>
    </row>
    <row r="241" spans="1:10" x14ac:dyDescent="0.3">
      <c r="A241" s="159" t="s">
        <v>31</v>
      </c>
      <c r="B241" s="25"/>
      <c r="C241" s="155"/>
      <c r="D241" s="155"/>
      <c r="E241" s="155"/>
      <c r="F241" s="155"/>
    </row>
    <row r="242" spans="1:10" x14ac:dyDescent="0.3">
      <c r="A242" s="159" t="s">
        <v>32</v>
      </c>
      <c r="B242" s="25"/>
      <c r="C242" s="25"/>
      <c r="D242" s="25"/>
      <c r="E242" s="25"/>
      <c r="F242" s="25"/>
    </row>
    <row r="243" spans="1:10" x14ac:dyDescent="0.3">
      <c r="A243" s="160" t="s">
        <v>26</v>
      </c>
      <c r="B243" s="25"/>
      <c r="C243" s="155"/>
      <c r="D243" s="155"/>
      <c r="E243" s="155"/>
      <c r="F243" s="155"/>
    </row>
    <row r="244" spans="1:10" x14ac:dyDescent="0.3">
      <c r="A244" s="158" t="s">
        <v>3</v>
      </c>
      <c r="B244" s="110">
        <f>SUM(B239:B243)</f>
        <v>0</v>
      </c>
      <c r="C244" s="110">
        <f t="shared" ref="C244:F244" si="18">SUM(C239:C243)</f>
        <v>0</v>
      </c>
      <c r="D244" s="110">
        <f t="shared" si="18"/>
        <v>0</v>
      </c>
      <c r="E244" s="110">
        <f t="shared" si="18"/>
        <v>0</v>
      </c>
      <c r="F244" s="110">
        <f t="shared" si="18"/>
        <v>0</v>
      </c>
    </row>
    <row r="245" spans="1:10" x14ac:dyDescent="0.3">
      <c r="A245" s="159" t="s">
        <v>244</v>
      </c>
      <c r="B245" s="353" t="s">
        <v>246</v>
      </c>
      <c r="C245" s="207"/>
      <c r="D245" s="207"/>
      <c r="E245" s="207"/>
      <c r="F245" s="207"/>
    </row>
    <row r="246" spans="1:10" x14ac:dyDescent="0.3">
      <c r="A246" s="159" t="s">
        <v>241</v>
      </c>
      <c r="B246" s="354"/>
      <c r="C246" s="207"/>
      <c r="D246" s="207"/>
      <c r="E246" s="207"/>
      <c r="F246" s="207"/>
    </row>
    <row r="247" spans="1:10" x14ac:dyDescent="0.3">
      <c r="A247" s="159" t="s">
        <v>245</v>
      </c>
      <c r="B247" s="355"/>
      <c r="C247" s="161">
        <f t="shared" ref="C247:F247" si="19">C245-C246</f>
        <v>0</v>
      </c>
      <c r="D247" s="161">
        <f t="shared" si="19"/>
        <v>0</v>
      </c>
      <c r="E247" s="161">
        <f t="shared" si="19"/>
        <v>0</v>
      </c>
      <c r="F247" s="161">
        <f t="shared" si="19"/>
        <v>0</v>
      </c>
    </row>
    <row r="248" spans="1:10" x14ac:dyDescent="0.3">
      <c r="A248" s="284" t="s">
        <v>136</v>
      </c>
      <c r="B248" s="284" t="s">
        <v>248</v>
      </c>
      <c r="C248" s="357" t="s">
        <v>185</v>
      </c>
      <c r="D248" s="357"/>
      <c r="E248" s="357"/>
      <c r="F248" s="357"/>
      <c r="G248" s="284" t="s">
        <v>249</v>
      </c>
      <c r="H248" s="284" t="s">
        <v>250</v>
      </c>
      <c r="I248" s="284" t="s">
        <v>187</v>
      </c>
      <c r="J248" s="284" t="s">
        <v>251</v>
      </c>
    </row>
    <row r="249" spans="1:10" x14ac:dyDescent="0.3">
      <c r="A249" s="285"/>
      <c r="B249" s="285"/>
      <c r="C249" s="108" t="s">
        <v>10</v>
      </c>
      <c r="D249" s="108" t="s">
        <v>11</v>
      </c>
      <c r="E249" s="108" t="s">
        <v>12</v>
      </c>
      <c r="F249" s="108" t="s">
        <v>1</v>
      </c>
      <c r="G249" s="285"/>
      <c r="H249" s="285"/>
      <c r="I249" s="285"/>
      <c r="J249" s="285"/>
    </row>
    <row r="250" spans="1:10" x14ac:dyDescent="0.3">
      <c r="A250" s="347" t="s">
        <v>312</v>
      </c>
      <c r="B250" s="348"/>
      <c r="C250" s="348"/>
      <c r="D250" s="348"/>
      <c r="E250" s="348"/>
      <c r="F250" s="348"/>
      <c r="G250" s="348"/>
      <c r="H250" s="348"/>
      <c r="I250" s="348"/>
      <c r="J250" s="349"/>
    </row>
    <row r="251" spans="1:10" x14ac:dyDescent="0.3">
      <c r="A251" s="162" t="s">
        <v>91</v>
      </c>
      <c r="B251" s="208"/>
      <c r="C251" s="208"/>
      <c r="D251" s="208"/>
      <c r="E251" s="208"/>
      <c r="F251" s="208"/>
      <c r="G251" s="156"/>
      <c r="H251" s="208"/>
      <c r="I251" s="208"/>
      <c r="J251" s="209"/>
    </row>
    <row r="252" spans="1:10" x14ac:dyDescent="0.3">
      <c r="A252" s="162" t="s">
        <v>89</v>
      </c>
      <c r="B252" s="208"/>
      <c r="C252" s="208"/>
      <c r="D252" s="208"/>
      <c r="E252" s="156"/>
      <c r="F252" s="208"/>
      <c r="G252" s="156"/>
      <c r="H252" s="208"/>
      <c r="I252" s="208"/>
      <c r="J252" s="209"/>
    </row>
    <row r="253" spans="1:10" x14ac:dyDescent="0.3">
      <c r="A253" s="162" t="s">
        <v>186</v>
      </c>
      <c r="B253" s="208"/>
      <c r="C253" s="208"/>
      <c r="D253" s="156"/>
      <c r="E253" s="208"/>
      <c r="F253" s="208"/>
      <c r="G253" s="156"/>
      <c r="H253" s="208"/>
      <c r="I253" s="208"/>
      <c r="J253" s="209"/>
    </row>
    <row r="254" spans="1:10" x14ac:dyDescent="0.3">
      <c r="A254" s="162" t="s">
        <v>1</v>
      </c>
      <c r="B254" s="208"/>
      <c r="C254" s="156"/>
      <c r="D254" s="156"/>
      <c r="E254" s="156"/>
      <c r="F254" s="208"/>
      <c r="G254" s="156"/>
      <c r="H254" s="208"/>
      <c r="I254" s="208"/>
      <c r="J254" s="209"/>
    </row>
    <row r="255" spans="1:10" x14ac:dyDescent="0.3">
      <c r="A255" s="347" t="s">
        <v>313</v>
      </c>
      <c r="B255" s="348"/>
      <c r="C255" s="348"/>
      <c r="D255" s="348"/>
      <c r="E255" s="348"/>
      <c r="F255" s="348"/>
      <c r="G255" s="348"/>
      <c r="H255" s="348"/>
      <c r="I255" s="348"/>
      <c r="J255" s="349"/>
    </row>
    <row r="256" spans="1:10" x14ac:dyDescent="0.3">
      <c r="A256" s="162" t="s">
        <v>91</v>
      </c>
      <c r="B256" s="208"/>
      <c r="C256" s="157"/>
      <c r="D256" s="157"/>
      <c r="E256" s="157"/>
      <c r="F256" s="157"/>
      <c r="G256" s="157"/>
      <c r="H256" s="208"/>
      <c r="I256" s="157"/>
      <c r="J256" s="157"/>
    </row>
    <row r="257" spans="1:10" x14ac:dyDescent="0.3">
      <c r="A257" s="162" t="s">
        <v>89</v>
      </c>
      <c r="B257" s="208"/>
      <c r="C257" s="157"/>
      <c r="D257" s="157"/>
      <c r="E257" s="157"/>
      <c r="F257" s="157"/>
      <c r="G257" s="157"/>
      <c r="H257" s="208"/>
      <c r="I257" s="157"/>
      <c r="J257" s="157"/>
    </row>
    <row r="258" spans="1:10" x14ac:dyDescent="0.3">
      <c r="A258" s="162" t="s">
        <v>186</v>
      </c>
      <c r="B258" s="208"/>
      <c r="C258" s="157"/>
      <c r="D258" s="157"/>
      <c r="E258" s="157"/>
      <c r="F258" s="157"/>
      <c r="G258" s="157"/>
      <c r="H258" s="208"/>
      <c r="I258" s="157"/>
      <c r="J258" s="157"/>
    </row>
    <row r="259" spans="1:10" x14ac:dyDescent="0.3">
      <c r="A259" s="162" t="s">
        <v>1</v>
      </c>
      <c r="B259" s="208"/>
      <c r="C259" s="157"/>
      <c r="D259" s="157"/>
      <c r="E259" s="157"/>
      <c r="F259" s="157"/>
      <c r="G259" s="157"/>
      <c r="H259" s="208"/>
      <c r="I259" s="157"/>
      <c r="J259" s="157"/>
    </row>
    <row r="262" spans="1:10" ht="20.399999999999999" x14ac:dyDescent="0.35">
      <c r="A262" s="356" t="s">
        <v>486</v>
      </c>
      <c r="B262" s="356"/>
      <c r="C262" s="356"/>
      <c r="D262" s="356"/>
      <c r="E262" s="356"/>
      <c r="F262" s="356"/>
    </row>
    <row r="263" spans="1:10" x14ac:dyDescent="0.3">
      <c r="A263" s="163" t="s">
        <v>9</v>
      </c>
      <c r="B263" s="164" t="s">
        <v>88</v>
      </c>
      <c r="C263" s="164" t="s">
        <v>10</v>
      </c>
      <c r="D263" s="164" t="s">
        <v>11</v>
      </c>
      <c r="E263" s="164" t="s">
        <v>12</v>
      </c>
      <c r="F263" s="164" t="s">
        <v>1</v>
      </c>
    </row>
    <row r="264" spans="1:10" x14ac:dyDescent="0.3">
      <c r="A264" s="159" t="s">
        <v>29</v>
      </c>
      <c r="B264" s="25"/>
      <c r="C264" s="25"/>
      <c r="D264" s="25"/>
      <c r="E264" s="25"/>
      <c r="F264" s="25"/>
    </row>
    <row r="265" spans="1:10" x14ac:dyDescent="0.3">
      <c r="A265" s="159" t="s">
        <v>30</v>
      </c>
      <c r="B265" s="25"/>
      <c r="C265" s="25"/>
      <c r="D265" s="155"/>
      <c r="E265" s="155"/>
      <c r="F265" s="155"/>
    </row>
    <row r="266" spans="1:10" x14ac:dyDescent="0.3">
      <c r="A266" s="159" t="s">
        <v>31</v>
      </c>
      <c r="B266" s="25"/>
      <c r="C266" s="155"/>
      <c r="D266" s="155"/>
      <c r="E266" s="155"/>
      <c r="F266" s="155"/>
    </row>
    <row r="267" spans="1:10" x14ac:dyDescent="0.3">
      <c r="A267" s="159" t="s">
        <v>32</v>
      </c>
      <c r="B267" s="25"/>
      <c r="C267" s="25"/>
      <c r="D267" s="25"/>
      <c r="E267" s="25"/>
      <c r="F267" s="25"/>
    </row>
    <row r="268" spans="1:10" x14ac:dyDescent="0.3">
      <c r="A268" s="160" t="s">
        <v>26</v>
      </c>
      <c r="B268" s="25"/>
      <c r="C268" s="155"/>
      <c r="D268" s="155"/>
      <c r="E268" s="155"/>
      <c r="F268" s="155"/>
    </row>
    <row r="269" spans="1:10" x14ac:dyDescent="0.3">
      <c r="A269" s="158" t="s">
        <v>3</v>
      </c>
      <c r="B269" s="110">
        <f>SUM(B264:B268)</f>
        <v>0</v>
      </c>
      <c r="C269" s="110">
        <f t="shared" ref="C269:F269" si="20">SUM(C264:C268)</f>
        <v>0</v>
      </c>
      <c r="D269" s="110">
        <f t="shared" si="20"/>
        <v>0</v>
      </c>
      <c r="E269" s="110">
        <f t="shared" si="20"/>
        <v>0</v>
      </c>
      <c r="F269" s="110">
        <f t="shared" si="20"/>
        <v>0</v>
      </c>
    </row>
    <row r="270" spans="1:10" x14ac:dyDescent="0.3">
      <c r="A270" s="159" t="s">
        <v>244</v>
      </c>
      <c r="B270" s="353" t="s">
        <v>246</v>
      </c>
      <c r="C270" s="207"/>
      <c r="D270" s="207"/>
      <c r="E270" s="207"/>
      <c r="F270" s="207"/>
    </row>
    <row r="271" spans="1:10" x14ac:dyDescent="0.3">
      <c r="A271" s="159" t="s">
        <v>241</v>
      </c>
      <c r="B271" s="354"/>
      <c r="C271" s="207"/>
      <c r="D271" s="207"/>
      <c r="E271" s="207"/>
      <c r="F271" s="207"/>
    </row>
    <row r="272" spans="1:10" x14ac:dyDescent="0.3">
      <c r="A272" s="159" t="s">
        <v>245</v>
      </c>
      <c r="B272" s="355"/>
      <c r="C272" s="161">
        <f t="shared" ref="C272:F272" si="21">C270-C271</f>
        <v>0</v>
      </c>
      <c r="D272" s="161">
        <f t="shared" si="21"/>
        <v>0</v>
      </c>
      <c r="E272" s="161">
        <f t="shared" si="21"/>
        <v>0</v>
      </c>
      <c r="F272" s="161">
        <f t="shared" si="21"/>
        <v>0</v>
      </c>
    </row>
    <row r="273" spans="1:10" x14ac:dyDescent="0.3">
      <c r="A273" s="284" t="s">
        <v>136</v>
      </c>
      <c r="B273" s="284" t="s">
        <v>248</v>
      </c>
      <c r="C273" s="357" t="s">
        <v>185</v>
      </c>
      <c r="D273" s="357"/>
      <c r="E273" s="357"/>
      <c r="F273" s="357"/>
      <c r="G273" s="284" t="s">
        <v>249</v>
      </c>
      <c r="H273" s="284" t="s">
        <v>250</v>
      </c>
      <c r="I273" s="284" t="s">
        <v>187</v>
      </c>
      <c r="J273" s="284" t="s">
        <v>251</v>
      </c>
    </row>
    <row r="274" spans="1:10" x14ac:dyDescent="0.3">
      <c r="A274" s="285"/>
      <c r="B274" s="285"/>
      <c r="C274" s="108" t="s">
        <v>10</v>
      </c>
      <c r="D274" s="108" t="s">
        <v>11</v>
      </c>
      <c r="E274" s="108" t="s">
        <v>12</v>
      </c>
      <c r="F274" s="108" t="s">
        <v>1</v>
      </c>
      <c r="G274" s="285"/>
      <c r="H274" s="285"/>
      <c r="I274" s="285"/>
      <c r="J274" s="285"/>
    </row>
    <row r="275" spans="1:10" x14ac:dyDescent="0.3">
      <c r="A275" s="347" t="s">
        <v>312</v>
      </c>
      <c r="B275" s="348"/>
      <c r="C275" s="348"/>
      <c r="D275" s="348"/>
      <c r="E275" s="348"/>
      <c r="F275" s="348"/>
      <c r="G275" s="348"/>
      <c r="H275" s="348"/>
      <c r="I275" s="348"/>
      <c r="J275" s="349"/>
    </row>
    <row r="276" spans="1:10" x14ac:dyDescent="0.3">
      <c r="A276" s="162" t="s">
        <v>91</v>
      </c>
      <c r="B276" s="208"/>
      <c r="C276" s="208"/>
      <c r="D276" s="208"/>
      <c r="E276" s="208"/>
      <c r="F276" s="208"/>
      <c r="G276" s="156"/>
      <c r="H276" s="208"/>
      <c r="I276" s="208"/>
      <c r="J276" s="209"/>
    </row>
    <row r="277" spans="1:10" x14ac:dyDescent="0.3">
      <c r="A277" s="162" t="s">
        <v>89</v>
      </c>
      <c r="B277" s="208"/>
      <c r="C277" s="208"/>
      <c r="D277" s="208"/>
      <c r="E277" s="156"/>
      <c r="F277" s="208"/>
      <c r="G277" s="156"/>
      <c r="H277" s="208"/>
      <c r="I277" s="208"/>
      <c r="J277" s="209"/>
    </row>
    <row r="278" spans="1:10" x14ac:dyDescent="0.3">
      <c r="A278" s="162" t="s">
        <v>186</v>
      </c>
      <c r="B278" s="208"/>
      <c r="C278" s="208"/>
      <c r="D278" s="156"/>
      <c r="E278" s="208"/>
      <c r="F278" s="208"/>
      <c r="G278" s="156"/>
      <c r="H278" s="208"/>
      <c r="I278" s="208"/>
      <c r="J278" s="209"/>
    </row>
    <row r="279" spans="1:10" x14ac:dyDescent="0.3">
      <c r="A279" s="162" t="s">
        <v>1</v>
      </c>
      <c r="B279" s="208"/>
      <c r="C279" s="156"/>
      <c r="D279" s="156"/>
      <c r="E279" s="156"/>
      <c r="F279" s="208"/>
      <c r="G279" s="156"/>
      <c r="H279" s="208"/>
      <c r="I279" s="208"/>
      <c r="J279" s="209"/>
    </row>
    <row r="280" spans="1:10" x14ac:dyDescent="0.3">
      <c r="A280" s="347" t="s">
        <v>313</v>
      </c>
      <c r="B280" s="348"/>
      <c r="C280" s="348"/>
      <c r="D280" s="348"/>
      <c r="E280" s="348"/>
      <c r="F280" s="348"/>
      <c r="G280" s="348"/>
      <c r="H280" s="348"/>
      <c r="I280" s="348"/>
      <c r="J280" s="349"/>
    </row>
    <row r="281" spans="1:10" x14ac:dyDescent="0.3">
      <c r="A281" s="162" t="s">
        <v>91</v>
      </c>
      <c r="B281" s="208"/>
      <c r="C281" s="157"/>
      <c r="D281" s="157"/>
      <c r="E281" s="157"/>
      <c r="F281" s="157"/>
      <c r="G281" s="157"/>
      <c r="H281" s="208"/>
      <c r="I281" s="157"/>
      <c r="J281" s="157"/>
    </row>
    <row r="282" spans="1:10" x14ac:dyDescent="0.3">
      <c r="A282" s="162" t="s">
        <v>89</v>
      </c>
      <c r="B282" s="208"/>
      <c r="C282" s="157"/>
      <c r="D282" s="157"/>
      <c r="E282" s="157"/>
      <c r="F282" s="157"/>
      <c r="G282" s="157"/>
      <c r="H282" s="208"/>
      <c r="I282" s="157"/>
      <c r="J282" s="157"/>
    </row>
    <row r="283" spans="1:10" x14ac:dyDescent="0.3">
      <c r="A283" s="162" t="s">
        <v>186</v>
      </c>
      <c r="B283" s="208"/>
      <c r="C283" s="157"/>
      <c r="D283" s="157"/>
      <c r="E283" s="157"/>
      <c r="F283" s="157"/>
      <c r="G283" s="157"/>
      <c r="H283" s="208"/>
      <c r="I283" s="157"/>
      <c r="J283" s="157"/>
    </row>
    <row r="284" spans="1:10" x14ac:dyDescent="0.3">
      <c r="A284" s="162" t="s">
        <v>1</v>
      </c>
      <c r="B284" s="208"/>
      <c r="C284" s="157"/>
      <c r="D284" s="157"/>
      <c r="E284" s="157"/>
      <c r="F284" s="157"/>
      <c r="G284" s="157"/>
      <c r="H284" s="208"/>
      <c r="I284" s="157"/>
      <c r="J284" s="157"/>
    </row>
    <row r="287" spans="1:10" ht="20.399999999999999" x14ac:dyDescent="0.35">
      <c r="A287" s="356" t="s">
        <v>487</v>
      </c>
      <c r="B287" s="356"/>
      <c r="C287" s="356"/>
      <c r="D287" s="356"/>
      <c r="E287" s="356"/>
      <c r="F287" s="356"/>
    </row>
    <row r="288" spans="1:10" x14ac:dyDescent="0.3">
      <c r="A288" s="163" t="s">
        <v>9</v>
      </c>
      <c r="B288" s="164" t="s">
        <v>88</v>
      </c>
      <c r="C288" s="164" t="s">
        <v>10</v>
      </c>
      <c r="D288" s="164" t="s">
        <v>11</v>
      </c>
      <c r="E288" s="164" t="s">
        <v>12</v>
      </c>
      <c r="F288" s="164" t="s">
        <v>1</v>
      </c>
    </row>
    <row r="289" spans="1:10" x14ac:dyDescent="0.3">
      <c r="A289" s="159" t="s">
        <v>29</v>
      </c>
      <c r="B289" s="25"/>
      <c r="C289" s="25"/>
      <c r="D289" s="25"/>
      <c r="E289" s="25"/>
      <c r="F289" s="25"/>
    </row>
    <row r="290" spans="1:10" x14ac:dyDescent="0.3">
      <c r="A290" s="159" t="s">
        <v>30</v>
      </c>
      <c r="B290" s="25"/>
      <c r="C290" s="25"/>
      <c r="D290" s="155"/>
      <c r="E290" s="155"/>
      <c r="F290" s="155"/>
    </row>
    <row r="291" spans="1:10" x14ac:dyDescent="0.3">
      <c r="A291" s="159" t="s">
        <v>31</v>
      </c>
      <c r="B291" s="25"/>
      <c r="C291" s="155"/>
      <c r="D291" s="155"/>
      <c r="E291" s="155"/>
      <c r="F291" s="155"/>
    </row>
    <row r="292" spans="1:10" x14ac:dyDescent="0.3">
      <c r="A292" s="159" t="s">
        <v>32</v>
      </c>
      <c r="B292" s="25"/>
      <c r="C292" s="25"/>
      <c r="D292" s="25"/>
      <c r="E292" s="25"/>
      <c r="F292" s="25"/>
    </row>
    <row r="293" spans="1:10" x14ac:dyDescent="0.3">
      <c r="A293" s="160" t="s">
        <v>26</v>
      </c>
      <c r="B293" s="25"/>
      <c r="C293" s="155"/>
      <c r="D293" s="155"/>
      <c r="E293" s="155"/>
      <c r="F293" s="155"/>
    </row>
    <row r="294" spans="1:10" x14ac:dyDescent="0.3">
      <c r="A294" s="158" t="s">
        <v>3</v>
      </c>
      <c r="B294" s="110">
        <f>SUM(B289:B293)</f>
        <v>0</v>
      </c>
      <c r="C294" s="110">
        <f t="shared" ref="C294:F294" si="22">SUM(C289:C293)</f>
        <v>0</v>
      </c>
      <c r="D294" s="110">
        <f t="shared" si="22"/>
        <v>0</v>
      </c>
      <c r="E294" s="110">
        <f t="shared" si="22"/>
        <v>0</v>
      </c>
      <c r="F294" s="110">
        <f t="shared" si="22"/>
        <v>0</v>
      </c>
    </row>
    <row r="295" spans="1:10" x14ac:dyDescent="0.3">
      <c r="A295" s="159" t="s">
        <v>244</v>
      </c>
      <c r="B295" s="353" t="s">
        <v>246</v>
      </c>
      <c r="C295" s="207"/>
      <c r="D295" s="207"/>
      <c r="E295" s="207"/>
      <c r="F295" s="207"/>
    </row>
    <row r="296" spans="1:10" x14ac:dyDescent="0.3">
      <c r="A296" s="159" t="s">
        <v>241</v>
      </c>
      <c r="B296" s="354"/>
      <c r="C296" s="207"/>
      <c r="D296" s="207"/>
      <c r="E296" s="207"/>
      <c r="F296" s="207"/>
    </row>
    <row r="297" spans="1:10" x14ac:dyDescent="0.3">
      <c r="A297" s="159" t="s">
        <v>245</v>
      </c>
      <c r="B297" s="355"/>
      <c r="C297" s="161">
        <f t="shared" ref="C297:F297" si="23">C295-C296</f>
        <v>0</v>
      </c>
      <c r="D297" s="161">
        <f t="shared" si="23"/>
        <v>0</v>
      </c>
      <c r="E297" s="161">
        <f t="shared" si="23"/>
        <v>0</v>
      </c>
      <c r="F297" s="161">
        <f t="shared" si="23"/>
        <v>0</v>
      </c>
    </row>
    <row r="298" spans="1:10" x14ac:dyDescent="0.3">
      <c r="A298" s="284" t="s">
        <v>136</v>
      </c>
      <c r="B298" s="284" t="s">
        <v>248</v>
      </c>
      <c r="C298" s="357" t="s">
        <v>185</v>
      </c>
      <c r="D298" s="357"/>
      <c r="E298" s="357"/>
      <c r="F298" s="357"/>
      <c r="G298" s="284" t="s">
        <v>249</v>
      </c>
      <c r="H298" s="284" t="s">
        <v>250</v>
      </c>
      <c r="I298" s="284" t="s">
        <v>187</v>
      </c>
      <c r="J298" s="284" t="s">
        <v>251</v>
      </c>
    </row>
    <row r="299" spans="1:10" x14ac:dyDescent="0.3">
      <c r="A299" s="285"/>
      <c r="B299" s="285"/>
      <c r="C299" s="108" t="s">
        <v>10</v>
      </c>
      <c r="D299" s="108" t="s">
        <v>11</v>
      </c>
      <c r="E299" s="108" t="s">
        <v>12</v>
      </c>
      <c r="F299" s="108" t="s">
        <v>1</v>
      </c>
      <c r="G299" s="285"/>
      <c r="H299" s="285"/>
      <c r="I299" s="285"/>
      <c r="J299" s="285"/>
    </row>
    <row r="300" spans="1:10" x14ac:dyDescent="0.3">
      <c r="A300" s="347" t="s">
        <v>312</v>
      </c>
      <c r="B300" s="348"/>
      <c r="C300" s="348"/>
      <c r="D300" s="348"/>
      <c r="E300" s="348"/>
      <c r="F300" s="348"/>
      <c r="G300" s="348"/>
      <c r="H300" s="348"/>
      <c r="I300" s="348"/>
      <c r="J300" s="349"/>
    </row>
    <row r="301" spans="1:10" x14ac:dyDescent="0.3">
      <c r="A301" s="162" t="s">
        <v>91</v>
      </c>
      <c r="B301" s="208"/>
      <c r="C301" s="208"/>
      <c r="D301" s="208"/>
      <c r="E301" s="208"/>
      <c r="F301" s="208"/>
      <c r="G301" s="156"/>
      <c r="H301" s="208"/>
      <c r="I301" s="208"/>
      <c r="J301" s="209"/>
    </row>
    <row r="302" spans="1:10" x14ac:dyDescent="0.3">
      <c r="A302" s="162" t="s">
        <v>89</v>
      </c>
      <c r="B302" s="208"/>
      <c r="C302" s="208"/>
      <c r="D302" s="208"/>
      <c r="E302" s="156"/>
      <c r="F302" s="208"/>
      <c r="G302" s="156"/>
      <c r="H302" s="208"/>
      <c r="I302" s="208"/>
      <c r="J302" s="209"/>
    </row>
    <row r="303" spans="1:10" x14ac:dyDescent="0.3">
      <c r="A303" s="162" t="s">
        <v>186</v>
      </c>
      <c r="B303" s="208"/>
      <c r="C303" s="208"/>
      <c r="D303" s="156"/>
      <c r="E303" s="208"/>
      <c r="F303" s="208"/>
      <c r="G303" s="156"/>
      <c r="H303" s="208"/>
      <c r="I303" s="208"/>
      <c r="J303" s="209"/>
    </row>
    <row r="304" spans="1:10" x14ac:dyDescent="0.3">
      <c r="A304" s="162" t="s">
        <v>1</v>
      </c>
      <c r="B304" s="208"/>
      <c r="C304" s="156"/>
      <c r="D304" s="156"/>
      <c r="E304" s="156"/>
      <c r="F304" s="208"/>
      <c r="G304" s="156"/>
      <c r="H304" s="208"/>
      <c r="I304" s="208"/>
      <c r="J304" s="209"/>
    </row>
    <row r="305" spans="1:10" x14ac:dyDescent="0.3">
      <c r="A305" s="347" t="s">
        <v>313</v>
      </c>
      <c r="B305" s="348"/>
      <c r="C305" s="348"/>
      <c r="D305" s="348"/>
      <c r="E305" s="348"/>
      <c r="F305" s="348"/>
      <c r="G305" s="348"/>
      <c r="H305" s="348"/>
      <c r="I305" s="348"/>
      <c r="J305" s="349"/>
    </row>
    <row r="306" spans="1:10" x14ac:dyDescent="0.3">
      <c r="A306" s="162" t="s">
        <v>91</v>
      </c>
      <c r="B306" s="208"/>
      <c r="C306" s="157"/>
      <c r="D306" s="157"/>
      <c r="E306" s="157"/>
      <c r="F306" s="157"/>
      <c r="G306" s="157"/>
      <c r="H306" s="208"/>
      <c r="I306" s="157"/>
      <c r="J306" s="157"/>
    </row>
    <row r="307" spans="1:10" x14ac:dyDescent="0.3">
      <c r="A307" s="162" t="s">
        <v>89</v>
      </c>
      <c r="B307" s="208"/>
      <c r="C307" s="157"/>
      <c r="D307" s="157"/>
      <c r="E307" s="157"/>
      <c r="F307" s="157"/>
      <c r="G307" s="157"/>
      <c r="H307" s="208"/>
      <c r="I307" s="157"/>
      <c r="J307" s="157"/>
    </row>
    <row r="308" spans="1:10" x14ac:dyDescent="0.3">
      <c r="A308" s="162" t="s">
        <v>186</v>
      </c>
      <c r="B308" s="208"/>
      <c r="C308" s="157"/>
      <c r="D308" s="157"/>
      <c r="E308" s="157"/>
      <c r="F308" s="157"/>
      <c r="G308" s="157"/>
      <c r="H308" s="208"/>
      <c r="I308" s="157"/>
      <c r="J308" s="157"/>
    </row>
    <row r="309" spans="1:10" x14ac:dyDescent="0.3">
      <c r="A309" s="162" t="s">
        <v>1</v>
      </c>
      <c r="B309" s="208"/>
      <c r="C309" s="157"/>
      <c r="D309" s="157"/>
      <c r="E309" s="157"/>
      <c r="F309" s="157"/>
      <c r="G309" s="157"/>
      <c r="H309" s="208"/>
      <c r="I309" s="157"/>
      <c r="J309" s="157"/>
    </row>
    <row r="312" spans="1:10" ht="20.399999999999999" x14ac:dyDescent="0.35">
      <c r="A312" s="356" t="s">
        <v>492</v>
      </c>
      <c r="B312" s="356"/>
      <c r="C312" s="356"/>
      <c r="D312" s="356"/>
      <c r="E312" s="356"/>
      <c r="F312" s="356"/>
    </row>
    <row r="313" spans="1:10" x14ac:dyDescent="0.3">
      <c r="A313" s="163" t="s">
        <v>9</v>
      </c>
      <c r="B313" s="164" t="s">
        <v>88</v>
      </c>
      <c r="C313" s="164" t="s">
        <v>10</v>
      </c>
      <c r="D313" s="164" t="s">
        <v>11</v>
      </c>
      <c r="E313" s="164" t="s">
        <v>12</v>
      </c>
      <c r="F313" s="164" t="s">
        <v>1</v>
      </c>
    </row>
    <row r="314" spans="1:10" x14ac:dyDescent="0.3">
      <c r="A314" s="159" t="s">
        <v>29</v>
      </c>
      <c r="B314" s="195">
        <f>B14+B39+B64+B89+B114+B139+B164+B189+B214+B239+B264+B289</f>
        <v>0</v>
      </c>
      <c r="C314" s="195">
        <f t="shared" ref="C314:F314" si="24">C14+C39+C64+C89+C114+C139+C164+C189+C214+C239+C264+C289</f>
        <v>0</v>
      </c>
      <c r="D314" s="195">
        <f t="shared" si="24"/>
        <v>0</v>
      </c>
      <c r="E314" s="195">
        <f t="shared" si="24"/>
        <v>0</v>
      </c>
      <c r="F314" s="195">
        <f t="shared" si="24"/>
        <v>0</v>
      </c>
    </row>
    <row r="315" spans="1:10" x14ac:dyDescent="0.3">
      <c r="A315" s="159" t="s">
        <v>30</v>
      </c>
      <c r="B315" s="195">
        <f t="shared" ref="B315:F319" si="25">B15+B40+B65+B90+B115+B140+B165+B190+B215+B240+B265+B290</f>
        <v>0</v>
      </c>
      <c r="C315" s="195">
        <f t="shared" si="25"/>
        <v>0</v>
      </c>
      <c r="D315" s="155"/>
      <c r="E315" s="155"/>
      <c r="F315" s="155"/>
    </row>
    <row r="316" spans="1:10" x14ac:dyDescent="0.3">
      <c r="A316" s="159" t="s">
        <v>31</v>
      </c>
      <c r="B316" s="195">
        <f t="shared" si="25"/>
        <v>0</v>
      </c>
      <c r="C316" s="155"/>
      <c r="D316" s="155"/>
      <c r="E316" s="155"/>
      <c r="F316" s="155"/>
    </row>
    <row r="317" spans="1:10" x14ac:dyDescent="0.3">
      <c r="A317" s="159" t="s">
        <v>32</v>
      </c>
      <c r="B317" s="195">
        <f t="shared" si="25"/>
        <v>0</v>
      </c>
      <c r="C317" s="195">
        <f t="shared" si="25"/>
        <v>0</v>
      </c>
      <c r="D317" s="195">
        <f t="shared" si="25"/>
        <v>0</v>
      </c>
      <c r="E317" s="195">
        <f t="shared" si="25"/>
        <v>0</v>
      </c>
      <c r="F317" s="195">
        <f t="shared" si="25"/>
        <v>0</v>
      </c>
    </row>
    <row r="318" spans="1:10" x14ac:dyDescent="0.3">
      <c r="A318" s="160" t="s">
        <v>26</v>
      </c>
      <c r="B318" s="195">
        <f t="shared" si="25"/>
        <v>0</v>
      </c>
      <c r="C318" s="155"/>
      <c r="D318" s="155"/>
      <c r="E318" s="155"/>
      <c r="F318" s="155"/>
    </row>
    <row r="319" spans="1:10" x14ac:dyDescent="0.3">
      <c r="A319" s="158" t="s">
        <v>3</v>
      </c>
      <c r="B319" s="195">
        <f t="shared" si="25"/>
        <v>0</v>
      </c>
      <c r="C319" s="195">
        <f t="shared" si="25"/>
        <v>0</v>
      </c>
      <c r="D319" s="195">
        <f t="shared" si="25"/>
        <v>0</v>
      </c>
      <c r="E319" s="195">
        <f t="shared" si="25"/>
        <v>0</v>
      </c>
      <c r="F319" s="195">
        <f t="shared" si="25"/>
        <v>0</v>
      </c>
    </row>
    <row r="320" spans="1:10" x14ac:dyDescent="0.3">
      <c r="A320" s="159" t="s">
        <v>244</v>
      </c>
      <c r="B320" s="353" t="s">
        <v>246</v>
      </c>
      <c r="C320" s="195">
        <f>C20+C45+C70+C95+C120+C145+C170+C195+C220+C245+C270+C295</f>
        <v>0</v>
      </c>
      <c r="D320" s="195">
        <f t="shared" ref="D320:F320" si="26">D20+D45+D70+D95+D120+D145+D170+D195+D220+D245+D270+D295</f>
        <v>0</v>
      </c>
      <c r="E320" s="195">
        <f t="shared" si="26"/>
        <v>0</v>
      </c>
      <c r="F320" s="195">
        <f t="shared" si="26"/>
        <v>0</v>
      </c>
    </row>
    <row r="321" spans="1:11" x14ac:dyDescent="0.3">
      <c r="A321" s="159" t="s">
        <v>241</v>
      </c>
      <c r="B321" s="354"/>
      <c r="C321" s="195">
        <f>C21+C46+C71+C96+C121+C146+C171+C196+C221+C246+C271+C296</f>
        <v>0</v>
      </c>
      <c r="D321" s="195">
        <f t="shared" ref="D321:F321" si="27">D21+D46+D71+D96+D121+D146+D171+D196+D221+D246+D271+D296</f>
        <v>0</v>
      </c>
      <c r="E321" s="195">
        <f t="shared" si="27"/>
        <v>0</v>
      </c>
      <c r="F321" s="195">
        <f t="shared" si="27"/>
        <v>0</v>
      </c>
    </row>
    <row r="322" spans="1:11" x14ac:dyDescent="0.3">
      <c r="A322" s="159" t="s">
        <v>245</v>
      </c>
      <c r="B322" s="355"/>
      <c r="C322" s="195">
        <f>C22+C47+C72+C97+C122+C147+C172+C197+C222+C247+C272+C297</f>
        <v>0</v>
      </c>
      <c r="D322" s="195">
        <f t="shared" ref="D322:F322" si="28">D22+D47+D72+D97+D122+D147+D172+D197+D222+D247+D272+D297</f>
        <v>0</v>
      </c>
      <c r="E322" s="195">
        <f t="shared" si="28"/>
        <v>0</v>
      </c>
      <c r="F322" s="195">
        <f t="shared" si="28"/>
        <v>0</v>
      </c>
    </row>
    <row r="323" spans="1:11" x14ac:dyDescent="0.3">
      <c r="A323" s="284" t="s">
        <v>136</v>
      </c>
      <c r="B323" s="284" t="s">
        <v>248</v>
      </c>
      <c r="C323" s="357" t="s">
        <v>185</v>
      </c>
      <c r="D323" s="357"/>
      <c r="E323" s="357"/>
      <c r="F323" s="357"/>
      <c r="G323" s="284" t="s">
        <v>249</v>
      </c>
      <c r="H323" s="284" t="s">
        <v>250</v>
      </c>
      <c r="I323" s="284" t="s">
        <v>187</v>
      </c>
      <c r="J323" s="284" t="s">
        <v>251</v>
      </c>
      <c r="K323" s="68"/>
    </row>
    <row r="324" spans="1:11" x14ac:dyDescent="0.3">
      <c r="A324" s="285"/>
      <c r="B324" s="285"/>
      <c r="C324" s="153" t="s">
        <v>10</v>
      </c>
      <c r="D324" s="153" t="s">
        <v>11</v>
      </c>
      <c r="E324" s="153" t="s">
        <v>12</v>
      </c>
      <c r="F324" s="153" t="s">
        <v>1</v>
      </c>
      <c r="G324" s="285"/>
      <c r="H324" s="285"/>
      <c r="I324" s="285"/>
      <c r="J324" s="285"/>
      <c r="K324" s="68"/>
    </row>
    <row r="325" spans="1:11" x14ac:dyDescent="0.3">
      <c r="A325" s="347" t="s">
        <v>312</v>
      </c>
      <c r="B325" s="348"/>
      <c r="C325" s="348"/>
      <c r="D325" s="348"/>
      <c r="E325" s="348"/>
      <c r="F325" s="348"/>
      <c r="G325" s="348"/>
      <c r="H325" s="348"/>
      <c r="I325" s="348"/>
      <c r="J325" s="349"/>
      <c r="K325" s="68"/>
    </row>
    <row r="326" spans="1:11" x14ac:dyDescent="0.3">
      <c r="A326" s="162" t="s">
        <v>91</v>
      </c>
      <c r="B326" s="195">
        <f>B26+B56+B76+B101+B126+B151+B176+B201+B226+B251+B276+B301</f>
        <v>0</v>
      </c>
      <c r="C326" s="195">
        <f t="shared" ref="C326:F326" si="29">C26+C56+C76+C101+C126+C151+C176+C201+C226+C251+C276+C301</f>
        <v>0</v>
      </c>
      <c r="D326" s="195">
        <f t="shared" si="29"/>
        <v>0</v>
      </c>
      <c r="E326" s="195">
        <f t="shared" si="29"/>
        <v>0</v>
      </c>
      <c r="F326" s="195">
        <f t="shared" si="29"/>
        <v>0</v>
      </c>
      <c r="G326" s="156"/>
      <c r="H326" s="195">
        <f>H26+H56+H76+H101+H126+H151+H176+H201+H226+H251+H276+H301</f>
        <v>0</v>
      </c>
      <c r="I326" s="195">
        <f>I26+I56+I76+I101+I126+I151+I176+I201+I226+I251+I276+I301</f>
        <v>0</v>
      </c>
      <c r="J326" s="195">
        <f>J26+J56+J76+J101+J126+J151+J176+J201+J226+J251+J276+J301</f>
        <v>0</v>
      </c>
      <c r="K326" s="68"/>
    </row>
    <row r="327" spans="1:11" x14ac:dyDescent="0.3">
      <c r="A327" s="162" t="s">
        <v>89</v>
      </c>
      <c r="B327" s="195">
        <f t="shared" ref="B327:J329" si="30">B27+B57+B77+B102+B127+B152+B177+B202+B227+B252+B277+B302</f>
        <v>0</v>
      </c>
      <c r="C327" s="195">
        <f t="shared" si="30"/>
        <v>0</v>
      </c>
      <c r="D327" s="195">
        <f t="shared" si="30"/>
        <v>0</v>
      </c>
      <c r="E327" s="156"/>
      <c r="F327" s="195">
        <f t="shared" si="30"/>
        <v>0</v>
      </c>
      <c r="G327" s="156"/>
      <c r="H327" s="195">
        <f t="shared" si="30"/>
        <v>0</v>
      </c>
      <c r="I327" s="195">
        <f t="shared" si="30"/>
        <v>0</v>
      </c>
      <c r="J327" s="195">
        <f t="shared" si="30"/>
        <v>0</v>
      </c>
      <c r="K327" s="68"/>
    </row>
    <row r="328" spans="1:11" x14ac:dyDescent="0.3">
      <c r="A328" s="162" t="s">
        <v>186</v>
      </c>
      <c r="B328" s="195">
        <f t="shared" si="30"/>
        <v>0</v>
      </c>
      <c r="C328" s="195">
        <f t="shared" si="30"/>
        <v>0</v>
      </c>
      <c r="D328" s="156"/>
      <c r="E328" s="195">
        <f t="shared" si="30"/>
        <v>0</v>
      </c>
      <c r="F328" s="195">
        <f t="shared" si="30"/>
        <v>0</v>
      </c>
      <c r="G328" s="156"/>
      <c r="H328" s="195">
        <f t="shared" si="30"/>
        <v>0</v>
      </c>
      <c r="I328" s="195">
        <f t="shared" si="30"/>
        <v>0</v>
      </c>
      <c r="J328" s="195">
        <f t="shared" si="30"/>
        <v>0</v>
      </c>
      <c r="K328" s="68"/>
    </row>
    <row r="329" spans="1:11" x14ac:dyDescent="0.3">
      <c r="A329" s="162" t="s">
        <v>1</v>
      </c>
      <c r="B329" s="195">
        <f t="shared" si="30"/>
        <v>0</v>
      </c>
      <c r="C329" s="156"/>
      <c r="D329" s="156"/>
      <c r="E329" s="156"/>
      <c r="F329" s="195">
        <f t="shared" si="30"/>
        <v>0</v>
      </c>
      <c r="G329" s="156"/>
      <c r="H329" s="195">
        <f t="shared" si="30"/>
        <v>0</v>
      </c>
      <c r="I329" s="195">
        <f t="shared" si="30"/>
        <v>0</v>
      </c>
      <c r="J329" s="195">
        <f t="shared" si="30"/>
        <v>0</v>
      </c>
      <c r="K329" s="68"/>
    </row>
    <row r="330" spans="1:11" x14ac:dyDescent="0.3">
      <c r="A330" s="347" t="s">
        <v>313</v>
      </c>
      <c r="B330" s="348"/>
      <c r="C330" s="348"/>
      <c r="D330" s="348"/>
      <c r="E330" s="348"/>
      <c r="F330" s="348"/>
      <c r="G330" s="348"/>
      <c r="H330" s="348"/>
      <c r="I330" s="348"/>
      <c r="J330" s="349"/>
      <c r="K330" s="68"/>
    </row>
    <row r="331" spans="1:11" x14ac:dyDescent="0.3">
      <c r="A331" s="162" t="s">
        <v>91</v>
      </c>
      <c r="B331" s="195">
        <f>B31+B56+B81+B106+B131+B156+B181+B206+B231+B256+B281+B306</f>
        <v>0</v>
      </c>
      <c r="C331" s="157"/>
      <c r="D331" s="157"/>
      <c r="E331" s="157"/>
      <c r="F331" s="157"/>
      <c r="G331" s="157"/>
      <c r="H331" s="195">
        <f>H31+H56+H81+H106+H131+H156+H181+H206+H231+H256+H281+H306</f>
        <v>0</v>
      </c>
      <c r="I331" s="157"/>
      <c r="J331" s="157"/>
      <c r="K331" s="68"/>
    </row>
    <row r="332" spans="1:11" x14ac:dyDescent="0.3">
      <c r="A332" s="162" t="s">
        <v>89</v>
      </c>
      <c r="B332" s="195">
        <f t="shared" ref="B332:B334" si="31">B32+B57+B82+B107+B132+B157+B182+B207+B232+B257+B282+B307</f>
        <v>0</v>
      </c>
      <c r="C332" s="157"/>
      <c r="D332" s="157"/>
      <c r="E332" s="157"/>
      <c r="F332" s="157"/>
      <c r="G332" s="157"/>
      <c r="H332" s="195">
        <f t="shared" ref="H332:H334" si="32">H32+H57+H82+H107+H132+H157+H182+H207+H232+H257+H282+H307</f>
        <v>0</v>
      </c>
      <c r="I332" s="157"/>
      <c r="J332" s="157"/>
      <c r="K332" s="68"/>
    </row>
    <row r="333" spans="1:11" x14ac:dyDescent="0.3">
      <c r="A333" s="162" t="s">
        <v>186</v>
      </c>
      <c r="B333" s="195">
        <f t="shared" si="31"/>
        <v>0</v>
      </c>
      <c r="C333" s="157"/>
      <c r="D333" s="157"/>
      <c r="E333" s="157"/>
      <c r="F333" s="157"/>
      <c r="G333" s="157"/>
      <c r="H333" s="195">
        <f t="shared" si="32"/>
        <v>0</v>
      </c>
      <c r="I333" s="157"/>
      <c r="J333" s="157"/>
      <c r="K333" s="68"/>
    </row>
    <row r="334" spans="1:11" x14ac:dyDescent="0.3">
      <c r="A334" s="162" t="s">
        <v>1</v>
      </c>
      <c r="B334" s="195">
        <f t="shared" si="31"/>
        <v>0</v>
      </c>
      <c r="C334" s="157"/>
      <c r="D334" s="157"/>
      <c r="E334" s="157"/>
      <c r="F334" s="157"/>
      <c r="G334" s="157"/>
      <c r="H334" s="195">
        <f t="shared" si="32"/>
        <v>0</v>
      </c>
      <c r="I334" s="157"/>
      <c r="J334" s="157"/>
      <c r="K334" s="68"/>
    </row>
    <row r="335" spans="1:11" x14ac:dyDescent="0.3">
      <c r="A335" s="17"/>
      <c r="B335" s="69"/>
      <c r="C335" s="70"/>
      <c r="D335" s="70"/>
      <c r="E335" s="70"/>
      <c r="F335" s="70"/>
      <c r="H335" s="23"/>
      <c r="I335" s="23"/>
      <c r="J335" s="68"/>
      <c r="K335" s="68"/>
    </row>
  </sheetData>
  <sheetProtection password="E1E1" sheet="1" objects="1" scenarios="1"/>
  <mergeCells count="144">
    <mergeCell ref="A75:J75"/>
    <mergeCell ref="A80:J80"/>
    <mergeCell ref="A62:F62"/>
    <mergeCell ref="B70:B72"/>
    <mergeCell ref="A73:A74"/>
    <mergeCell ref="B73:B74"/>
    <mergeCell ref="C73:F73"/>
    <mergeCell ref="G73:G74"/>
    <mergeCell ref="H73:H74"/>
    <mergeCell ref="I73:I74"/>
    <mergeCell ref="J73:J74"/>
    <mergeCell ref="A50:J50"/>
    <mergeCell ref="A55:J55"/>
    <mergeCell ref="A25:J25"/>
    <mergeCell ref="A30:J30"/>
    <mergeCell ref="A37:F37"/>
    <mergeCell ref="B45:B47"/>
    <mergeCell ref="A48:A49"/>
    <mergeCell ref="B48:B49"/>
    <mergeCell ref="C48:F48"/>
    <mergeCell ref="G48:G49"/>
    <mergeCell ref="H48:H49"/>
    <mergeCell ref="I48:I49"/>
    <mergeCell ref="J48:J49"/>
    <mergeCell ref="A12:F12"/>
    <mergeCell ref="B20:B22"/>
    <mergeCell ref="A23:A24"/>
    <mergeCell ref="B23:B24"/>
    <mergeCell ref="C23:F23"/>
    <mergeCell ref="G23:G24"/>
    <mergeCell ref="H23:H24"/>
    <mergeCell ref="I23:I24"/>
    <mergeCell ref="J23:J24"/>
    <mergeCell ref="A305:J305"/>
    <mergeCell ref="B295:B297"/>
    <mergeCell ref="A298:A299"/>
    <mergeCell ref="B298:B299"/>
    <mergeCell ref="C298:F298"/>
    <mergeCell ref="G298:G299"/>
    <mergeCell ref="H298:H299"/>
    <mergeCell ref="I298:I299"/>
    <mergeCell ref="J298:J299"/>
    <mergeCell ref="A300:J300"/>
    <mergeCell ref="A230:J230"/>
    <mergeCell ref="A237:F237"/>
    <mergeCell ref="B245:B247"/>
    <mergeCell ref="A248:A249"/>
    <mergeCell ref="B248:B249"/>
    <mergeCell ref="C248:F248"/>
    <mergeCell ref="G248:G249"/>
    <mergeCell ref="H248:H249"/>
    <mergeCell ref="I248:I249"/>
    <mergeCell ref="J248:J249"/>
    <mergeCell ref="H223:H224"/>
    <mergeCell ref="I223:I224"/>
    <mergeCell ref="J223:J224"/>
    <mergeCell ref="A225:J225"/>
    <mergeCell ref="A180:J180"/>
    <mergeCell ref="A187:F187"/>
    <mergeCell ref="B195:B197"/>
    <mergeCell ref="A198:A199"/>
    <mergeCell ref="C198:F198"/>
    <mergeCell ref="G198:G199"/>
    <mergeCell ref="A200:J200"/>
    <mergeCell ref="A205:J205"/>
    <mergeCell ref="A212:F212"/>
    <mergeCell ref="B220:B222"/>
    <mergeCell ref="A223:A224"/>
    <mergeCell ref="B223:B224"/>
    <mergeCell ref="C223:F223"/>
    <mergeCell ref="G223:G224"/>
    <mergeCell ref="A155:J155"/>
    <mergeCell ref="A162:F162"/>
    <mergeCell ref="B170:B172"/>
    <mergeCell ref="A173:A174"/>
    <mergeCell ref="B173:B174"/>
    <mergeCell ref="C173:F173"/>
    <mergeCell ref="G173:G174"/>
    <mergeCell ref="H173:H174"/>
    <mergeCell ref="I173:I174"/>
    <mergeCell ref="J173:J174"/>
    <mergeCell ref="A150:J150"/>
    <mergeCell ref="A112:F112"/>
    <mergeCell ref="B120:B122"/>
    <mergeCell ref="A123:A124"/>
    <mergeCell ref="B123:B124"/>
    <mergeCell ref="C123:F123"/>
    <mergeCell ref="G123:G124"/>
    <mergeCell ref="H123:H124"/>
    <mergeCell ref="I123:I124"/>
    <mergeCell ref="J123:J124"/>
    <mergeCell ref="B145:B147"/>
    <mergeCell ref="A148:A149"/>
    <mergeCell ref="B148:B149"/>
    <mergeCell ref="C148:F148"/>
    <mergeCell ref="G148:G149"/>
    <mergeCell ref="A262:F262"/>
    <mergeCell ref="B270:B272"/>
    <mergeCell ref="A273:A274"/>
    <mergeCell ref="B273:B274"/>
    <mergeCell ref="C273:F273"/>
    <mergeCell ref="I98:I99"/>
    <mergeCell ref="J98:J99"/>
    <mergeCell ref="A100:J100"/>
    <mergeCell ref="A105:J105"/>
    <mergeCell ref="B98:B99"/>
    <mergeCell ref="C98:F98"/>
    <mergeCell ref="G98:G99"/>
    <mergeCell ref="H98:H99"/>
    <mergeCell ref="A98:A99"/>
    <mergeCell ref="A250:J250"/>
    <mergeCell ref="A255:J255"/>
    <mergeCell ref="B198:B199"/>
    <mergeCell ref="A125:J125"/>
    <mergeCell ref="A130:J130"/>
    <mergeCell ref="A137:F137"/>
    <mergeCell ref="A175:J175"/>
    <mergeCell ref="H148:H149"/>
    <mergeCell ref="I148:I149"/>
    <mergeCell ref="J148:J149"/>
    <mergeCell ref="B3:F9"/>
    <mergeCell ref="A330:J330"/>
    <mergeCell ref="G323:G324"/>
    <mergeCell ref="H323:H324"/>
    <mergeCell ref="I323:I324"/>
    <mergeCell ref="J323:J324"/>
    <mergeCell ref="A325:J325"/>
    <mergeCell ref="A87:F87"/>
    <mergeCell ref="B95:B97"/>
    <mergeCell ref="A312:F312"/>
    <mergeCell ref="B320:B322"/>
    <mergeCell ref="A323:A324"/>
    <mergeCell ref="B323:B324"/>
    <mergeCell ref="C323:F323"/>
    <mergeCell ref="A280:J280"/>
    <mergeCell ref="A287:F287"/>
    <mergeCell ref="H198:H199"/>
    <mergeCell ref="I198:I199"/>
    <mergeCell ref="J198:J199"/>
    <mergeCell ref="G273:G274"/>
    <mergeCell ref="H273:H274"/>
    <mergeCell ref="I273:I274"/>
    <mergeCell ref="J273:J274"/>
    <mergeCell ref="A275:J275"/>
  </mergeCells>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Instructions</vt:lpstr>
      <vt:lpstr>List of ineligible ITC</vt:lpstr>
      <vt:lpstr>Outward Details</vt:lpstr>
      <vt:lpstr>Amendments in FY 2018-19</vt:lpstr>
      <vt:lpstr>Amendments in FY 2019-20</vt:lpstr>
      <vt:lpstr>ITC Availed</vt:lpstr>
      <vt:lpstr>ITC Reversed</vt:lpstr>
      <vt:lpstr>Other Information</vt:lpstr>
      <vt:lpstr>GSTR 3B Details</vt:lpstr>
      <vt:lpstr>GSTR1 Details</vt:lpstr>
      <vt:lpstr>Sheet2</vt:lpstr>
      <vt:lpstr>Sheet3</vt:lpstr>
      <vt:lpstr>Sheet4</vt:lpstr>
      <vt:lpstr>Sheet6</vt:lpstr>
      <vt:lpstr>Sheet7</vt:lpstr>
      <vt:lpstr>GSTR 9</vt:lpstr>
      <vt:lpstr>Comparison - Taxable</vt:lpstr>
      <vt:lpstr>Comparison - RCM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Rajat</dc:creator>
  <cp:lastModifiedBy>hp</cp:lastModifiedBy>
  <dcterms:created xsi:type="dcterms:W3CDTF">2019-05-22T13:00:49Z</dcterms:created>
  <dcterms:modified xsi:type="dcterms:W3CDTF">2020-04-29T13:45:20Z</dcterms:modified>
</cp:coreProperties>
</file>